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9660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(24+23jääk)'!$H$1:$H$75</definedName>
    <definedName name="_xlnm._FilterDatabase" localSheetId="1" hidden="1">'Lisa 2 Teenuste eelarve 2024'!$A$7:$V$253</definedName>
  </definedNames>
  <calcPr calcId="162913"/>
</workbook>
</file>

<file path=xl/calcChain.xml><?xml version="1.0" encoding="utf-8"?>
<calcChain xmlns="http://schemas.openxmlformats.org/spreadsheetml/2006/main">
  <c r="S12" i="8" l="1"/>
  <c r="S13" i="8"/>
  <c r="S14" i="8"/>
  <c r="S39" i="8" l="1"/>
  <c r="T39" i="8" s="1"/>
  <c r="S146" i="8"/>
  <c r="T146" i="8" s="1"/>
  <c r="S174" i="8"/>
  <c r="T174" i="8" s="1"/>
  <c r="S202" i="8"/>
  <c r="T202" i="8" s="1"/>
  <c r="S230" i="8"/>
  <c r="T230" i="8" s="1"/>
  <c r="G8" i="8"/>
  <c r="G226" i="8"/>
  <c r="G198" i="8"/>
  <c r="G170" i="8"/>
  <c r="G142" i="8"/>
  <c r="G114" i="8"/>
  <c r="G86" i="8"/>
  <c r="G81" i="8"/>
  <c r="G77" i="8"/>
  <c r="G72" i="8"/>
  <c r="G66" i="8"/>
  <c r="G60" i="8"/>
  <c r="G53" i="8"/>
  <c r="G49" i="8"/>
  <c r="G36" i="8"/>
  <c r="S50" i="8"/>
  <c r="H49" i="8"/>
  <c r="I49" i="8"/>
  <c r="J49" i="8"/>
  <c r="K49" i="8"/>
  <c r="L49" i="8"/>
  <c r="M49" i="8"/>
  <c r="N49" i="8"/>
  <c r="O49" i="8"/>
  <c r="P49" i="8"/>
  <c r="Q49" i="8"/>
  <c r="R49" i="8"/>
  <c r="S90" i="8"/>
  <c r="T90" i="8" s="1"/>
  <c r="S118" i="8"/>
  <c r="T118" i="8" s="1"/>
  <c r="T12" i="8"/>
  <c r="H142" i="8"/>
  <c r="H114" i="8"/>
  <c r="H36" i="8"/>
  <c r="Q10" i="2"/>
  <c r="Q41" i="2"/>
  <c r="G7" i="8" l="1"/>
  <c r="F36" i="8"/>
  <c r="S253" i="8"/>
  <c r="U253" i="8" s="1"/>
  <c r="S252" i="8"/>
  <c r="T252" i="8" s="1"/>
  <c r="S251" i="8"/>
  <c r="U251" i="8" s="1"/>
  <c r="S250" i="8"/>
  <c r="U250" i="8" s="1"/>
  <c r="S249" i="8"/>
  <c r="S248" i="8"/>
  <c r="T248" i="8" s="1"/>
  <c r="S247" i="8"/>
  <c r="U247" i="8" s="1"/>
  <c r="S246" i="8"/>
  <c r="U246" i="8" s="1"/>
  <c r="S245" i="8"/>
  <c r="U245" i="8" s="1"/>
  <c r="S244" i="8"/>
  <c r="T244" i="8" s="1"/>
  <c r="S243" i="8"/>
  <c r="U243" i="8" s="1"/>
  <c r="S242" i="8"/>
  <c r="U242" i="8" s="1"/>
  <c r="S241" i="8"/>
  <c r="S240" i="8"/>
  <c r="U240" i="8" s="1"/>
  <c r="S239" i="8"/>
  <c r="U239" i="8" s="1"/>
  <c r="S238" i="8"/>
  <c r="U238" i="8" s="1"/>
  <c r="S237" i="8"/>
  <c r="U237" i="8" s="1"/>
  <c r="S236" i="8"/>
  <c r="U236" i="8" s="1"/>
  <c r="S235" i="8"/>
  <c r="T235" i="8" s="1"/>
  <c r="S234" i="8"/>
  <c r="U234" i="8" s="1"/>
  <c r="S233" i="8"/>
  <c r="S232" i="8"/>
  <c r="T232" i="8" s="1"/>
  <c r="S231" i="8"/>
  <c r="U231" i="8" s="1"/>
  <c r="S229" i="8"/>
  <c r="U229" i="8" s="1"/>
  <c r="S228" i="8"/>
  <c r="T228" i="8" s="1"/>
  <c r="S227" i="8"/>
  <c r="T227" i="8" s="1"/>
  <c r="R226" i="8"/>
  <c r="Q226" i="8"/>
  <c r="P226" i="8"/>
  <c r="O226" i="8"/>
  <c r="N226" i="8"/>
  <c r="M226" i="8"/>
  <c r="L226" i="8"/>
  <c r="K226" i="8"/>
  <c r="J226" i="8"/>
  <c r="I226" i="8"/>
  <c r="H226" i="8"/>
  <c r="F226" i="8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S214" i="8"/>
  <c r="U214" i="8" s="1"/>
  <c r="S213" i="8"/>
  <c r="U213" i="8" s="1"/>
  <c r="S212" i="8"/>
  <c r="U212" i="8" s="1"/>
  <c r="S211" i="8"/>
  <c r="T211" i="8" s="1"/>
  <c r="S210" i="8"/>
  <c r="T210" i="8" s="1"/>
  <c r="S209" i="8"/>
  <c r="U209" i="8" s="1"/>
  <c r="S208" i="8"/>
  <c r="U208" i="8" s="1"/>
  <c r="S207" i="8"/>
  <c r="U207" i="8" s="1"/>
  <c r="S206" i="8"/>
  <c r="T206" i="8" s="1"/>
  <c r="S205" i="8"/>
  <c r="U205" i="8" s="1"/>
  <c r="S204" i="8"/>
  <c r="U204" i="8" s="1"/>
  <c r="S203" i="8"/>
  <c r="T203" i="8" s="1"/>
  <c r="S201" i="8"/>
  <c r="T201" i="8" s="1"/>
  <c r="S200" i="8"/>
  <c r="U200" i="8" s="1"/>
  <c r="S199" i="8"/>
  <c r="U199" i="8" s="1"/>
  <c r="R198" i="8"/>
  <c r="Q198" i="8"/>
  <c r="P198" i="8"/>
  <c r="O198" i="8"/>
  <c r="N198" i="8"/>
  <c r="M198" i="8"/>
  <c r="L198" i="8"/>
  <c r="K198" i="8"/>
  <c r="J198" i="8"/>
  <c r="I198" i="8"/>
  <c r="H198" i="8"/>
  <c r="F198" i="8"/>
  <c r="S197" i="8"/>
  <c r="S196" i="8"/>
  <c r="U196" i="8" s="1"/>
  <c r="S195" i="8"/>
  <c r="U195" i="8" s="1"/>
  <c r="S194" i="8"/>
  <c r="U194" i="8" s="1"/>
  <c r="S193" i="8"/>
  <c r="T193" i="8" s="1"/>
  <c r="S192" i="8"/>
  <c r="S191" i="8"/>
  <c r="U191" i="8" s="1"/>
  <c r="S190" i="8"/>
  <c r="U190" i="8" s="1"/>
  <c r="S189" i="8"/>
  <c r="U189" i="8" s="1"/>
  <c r="S188" i="8"/>
  <c r="U188" i="8" s="1"/>
  <c r="S187" i="8"/>
  <c r="U187" i="8" s="1"/>
  <c r="S186" i="8"/>
  <c r="U186" i="8" s="1"/>
  <c r="S185" i="8"/>
  <c r="T185" i="8" s="1"/>
  <c r="S184" i="8"/>
  <c r="S183" i="8"/>
  <c r="U183" i="8" s="1"/>
  <c r="S182" i="8"/>
  <c r="U182" i="8" s="1"/>
  <c r="S181" i="8"/>
  <c r="U181" i="8" s="1"/>
  <c r="S180" i="8"/>
  <c r="U180" i="8" s="1"/>
  <c r="S179" i="8"/>
  <c r="U179" i="8" s="1"/>
  <c r="S178" i="8"/>
  <c r="U178" i="8" s="1"/>
  <c r="S177" i="8"/>
  <c r="T177" i="8" s="1"/>
  <c r="S176" i="8"/>
  <c r="S175" i="8"/>
  <c r="U175" i="8" s="1"/>
  <c r="S173" i="8"/>
  <c r="U173" i="8" s="1"/>
  <c r="S172" i="8"/>
  <c r="U172" i="8" s="1"/>
  <c r="S171" i="8"/>
  <c r="T171" i="8" s="1"/>
  <c r="R170" i="8"/>
  <c r="Q170" i="8"/>
  <c r="P170" i="8"/>
  <c r="O170" i="8"/>
  <c r="N170" i="8"/>
  <c r="M170" i="8"/>
  <c r="L170" i="8"/>
  <c r="K170" i="8"/>
  <c r="J170" i="8"/>
  <c r="I170" i="8"/>
  <c r="H170" i="8"/>
  <c r="F170" i="8"/>
  <c r="S169" i="8"/>
  <c r="U169" i="8" s="1"/>
  <c r="S168" i="8"/>
  <c r="U168" i="8" s="1"/>
  <c r="S167" i="8"/>
  <c r="U167" i="8" s="1"/>
  <c r="S166" i="8"/>
  <c r="S165" i="8"/>
  <c r="T165" i="8" s="1"/>
  <c r="S164" i="8"/>
  <c r="U164" i="8" s="1"/>
  <c r="S163" i="8"/>
  <c r="U163" i="8" s="1"/>
  <c r="S162" i="8"/>
  <c r="U162" i="8" s="1"/>
  <c r="S161" i="8"/>
  <c r="U161" i="8" s="1"/>
  <c r="S160" i="8"/>
  <c r="U160" i="8" s="1"/>
  <c r="S159" i="8"/>
  <c r="T159" i="8" s="1"/>
  <c r="S158" i="8"/>
  <c r="S157" i="8"/>
  <c r="U157" i="8" s="1"/>
  <c r="S156" i="8"/>
  <c r="U156" i="8" s="1"/>
  <c r="S155" i="8"/>
  <c r="U155" i="8" s="1"/>
  <c r="S154" i="8"/>
  <c r="U154" i="8" s="1"/>
  <c r="S153" i="8"/>
  <c r="U153" i="8" s="1"/>
  <c r="S152" i="8"/>
  <c r="U152" i="8" s="1"/>
  <c r="S151" i="8"/>
  <c r="T151" i="8" s="1"/>
  <c r="S150" i="8"/>
  <c r="S149" i="8"/>
  <c r="U149" i="8" s="1"/>
  <c r="S148" i="8"/>
  <c r="U148" i="8" s="1"/>
  <c r="S147" i="8"/>
  <c r="U147" i="8" s="1"/>
  <c r="S145" i="8"/>
  <c r="U145" i="8" s="1"/>
  <c r="S144" i="8"/>
  <c r="U144" i="8" s="1"/>
  <c r="S143" i="8"/>
  <c r="U143" i="8" s="1"/>
  <c r="R142" i="8"/>
  <c r="Q142" i="8"/>
  <c r="P142" i="8"/>
  <c r="O142" i="8"/>
  <c r="N142" i="8"/>
  <c r="M142" i="8"/>
  <c r="L142" i="8"/>
  <c r="K142" i="8"/>
  <c r="J142" i="8"/>
  <c r="I142" i="8"/>
  <c r="F142" i="8"/>
  <c r="S141" i="8"/>
  <c r="T141" i="8" s="1"/>
  <c r="S140" i="8"/>
  <c r="S139" i="8"/>
  <c r="U139" i="8" s="1"/>
  <c r="S138" i="8"/>
  <c r="U138" i="8" s="1"/>
  <c r="S137" i="8"/>
  <c r="U137" i="8" s="1"/>
  <c r="S136" i="8"/>
  <c r="T136" i="8" s="1"/>
  <c r="S135" i="8"/>
  <c r="U135" i="8" s="1"/>
  <c r="S134" i="8"/>
  <c r="U134" i="8" s="1"/>
  <c r="S133" i="8"/>
  <c r="T133" i="8" s="1"/>
  <c r="S132" i="8"/>
  <c r="S131" i="8"/>
  <c r="T131" i="8" s="1"/>
  <c r="S130" i="8"/>
  <c r="U130" i="8" s="1"/>
  <c r="S129" i="8"/>
  <c r="U129" i="8" s="1"/>
  <c r="S128" i="8"/>
  <c r="U128" i="8" s="1"/>
  <c r="S127" i="8"/>
  <c r="U127" i="8" s="1"/>
  <c r="S126" i="8"/>
  <c r="U126" i="8" s="1"/>
  <c r="S125" i="8"/>
  <c r="T125" i="8" s="1"/>
  <c r="S124" i="8"/>
  <c r="S123" i="8"/>
  <c r="U123" i="8" s="1"/>
  <c r="S122" i="8"/>
  <c r="U122" i="8" s="1"/>
  <c r="S121" i="8"/>
  <c r="U121" i="8" s="1"/>
  <c r="S120" i="8"/>
  <c r="U120" i="8" s="1"/>
  <c r="S119" i="8"/>
  <c r="U119" i="8" s="1"/>
  <c r="S117" i="8"/>
  <c r="T117" i="8" s="1"/>
  <c r="S116" i="8"/>
  <c r="T116" i="8" s="1"/>
  <c r="S115" i="8"/>
  <c r="R114" i="8"/>
  <c r="Q114" i="8"/>
  <c r="P114" i="8"/>
  <c r="O114" i="8"/>
  <c r="N114" i="8"/>
  <c r="M114" i="8"/>
  <c r="L114" i="8"/>
  <c r="K114" i="8"/>
  <c r="J114" i="8"/>
  <c r="I114" i="8"/>
  <c r="F114" i="8"/>
  <c r="S113" i="8"/>
  <c r="T113" i="8" s="1"/>
  <c r="S112" i="8"/>
  <c r="U112" i="8" s="1"/>
  <c r="S111" i="8"/>
  <c r="U111" i="8" s="1"/>
  <c r="S110" i="8"/>
  <c r="U110" i="8" s="1"/>
  <c r="S109" i="8"/>
  <c r="U109" i="8" s="1"/>
  <c r="S108" i="8"/>
  <c r="U108" i="8" s="1"/>
  <c r="S107" i="8"/>
  <c r="T107" i="8" s="1"/>
  <c r="S106" i="8"/>
  <c r="S105" i="8"/>
  <c r="T105" i="8" s="1"/>
  <c r="S104" i="8"/>
  <c r="U104" i="8" s="1"/>
  <c r="S103" i="8"/>
  <c r="U103" i="8" s="1"/>
  <c r="S102" i="8"/>
  <c r="U102" i="8" s="1"/>
  <c r="S101" i="8"/>
  <c r="U101" i="8" s="1"/>
  <c r="S100" i="8"/>
  <c r="T100" i="8" s="1"/>
  <c r="S99" i="8"/>
  <c r="T99" i="8" s="1"/>
  <c r="S98" i="8"/>
  <c r="S97" i="8"/>
  <c r="U97" i="8" s="1"/>
  <c r="S96" i="8"/>
  <c r="U96" i="8" s="1"/>
  <c r="S95" i="8"/>
  <c r="U95" i="8" s="1"/>
  <c r="S94" i="8"/>
  <c r="U94" i="8" s="1"/>
  <c r="S93" i="8"/>
  <c r="U93" i="8" s="1"/>
  <c r="S92" i="8"/>
  <c r="U92" i="8" s="1"/>
  <c r="S91" i="8"/>
  <c r="T91" i="8" s="1"/>
  <c r="S89" i="8"/>
  <c r="S88" i="8"/>
  <c r="U88" i="8" s="1"/>
  <c r="S87" i="8"/>
  <c r="T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U85" i="8" s="1"/>
  <c r="S84" i="8"/>
  <c r="U84" i="8" s="1"/>
  <c r="S83" i="8"/>
  <c r="U83" i="8" s="1"/>
  <c r="S82" i="8"/>
  <c r="U82" i="8" s="1"/>
  <c r="R81" i="8"/>
  <c r="Q81" i="8"/>
  <c r="P81" i="8"/>
  <c r="O81" i="8"/>
  <c r="N81" i="8"/>
  <c r="M81" i="8"/>
  <c r="L81" i="8"/>
  <c r="K81" i="8"/>
  <c r="J81" i="8"/>
  <c r="I81" i="8"/>
  <c r="H81" i="8"/>
  <c r="F81" i="8"/>
  <c r="S80" i="8"/>
  <c r="T80" i="8" s="1"/>
  <c r="S79" i="8"/>
  <c r="S78" i="8"/>
  <c r="T78" i="8" s="1"/>
  <c r="R77" i="8"/>
  <c r="Q77" i="8"/>
  <c r="P77" i="8"/>
  <c r="O77" i="8"/>
  <c r="N77" i="8"/>
  <c r="M77" i="8"/>
  <c r="L77" i="8"/>
  <c r="K77" i="8"/>
  <c r="J77" i="8"/>
  <c r="I77" i="8"/>
  <c r="H77" i="8"/>
  <c r="F77" i="8"/>
  <c r="S76" i="8"/>
  <c r="U76" i="8" s="1"/>
  <c r="S75" i="8"/>
  <c r="U75" i="8" s="1"/>
  <c r="S74" i="8"/>
  <c r="T74" i="8" s="1"/>
  <c r="S73" i="8"/>
  <c r="U73" i="8" s="1"/>
  <c r="R72" i="8"/>
  <c r="Q72" i="8"/>
  <c r="P72" i="8"/>
  <c r="O72" i="8"/>
  <c r="N72" i="8"/>
  <c r="M72" i="8"/>
  <c r="L72" i="8"/>
  <c r="K72" i="8"/>
  <c r="J72" i="8"/>
  <c r="I72" i="8"/>
  <c r="H72" i="8"/>
  <c r="F72" i="8"/>
  <c r="S71" i="8"/>
  <c r="U71" i="8" s="1"/>
  <c r="S70" i="8"/>
  <c r="T70" i="8" s="1"/>
  <c r="S69" i="8"/>
  <c r="S68" i="8"/>
  <c r="U68" i="8" s="1"/>
  <c r="S67" i="8"/>
  <c r="U67" i="8" s="1"/>
  <c r="R66" i="8"/>
  <c r="Q66" i="8"/>
  <c r="P66" i="8"/>
  <c r="O66" i="8"/>
  <c r="N66" i="8"/>
  <c r="M66" i="8"/>
  <c r="L66" i="8"/>
  <c r="K66" i="8"/>
  <c r="J66" i="8"/>
  <c r="I66" i="8"/>
  <c r="H66" i="8"/>
  <c r="F66" i="8"/>
  <c r="S65" i="8"/>
  <c r="U65" i="8" s="1"/>
  <c r="S64" i="8"/>
  <c r="U64" i="8" s="1"/>
  <c r="S63" i="8"/>
  <c r="U63" i="8" s="1"/>
  <c r="S62" i="8"/>
  <c r="U62" i="8" s="1"/>
  <c r="S61" i="8"/>
  <c r="T61" i="8" s="1"/>
  <c r="R60" i="8"/>
  <c r="Q60" i="8"/>
  <c r="P60" i="8"/>
  <c r="O60" i="8"/>
  <c r="N60" i="8"/>
  <c r="M60" i="8"/>
  <c r="L60" i="8"/>
  <c r="K60" i="8"/>
  <c r="J60" i="8"/>
  <c r="I60" i="8"/>
  <c r="H60" i="8"/>
  <c r="F60" i="8"/>
  <c r="S59" i="8"/>
  <c r="S58" i="8"/>
  <c r="U58" i="8" s="1"/>
  <c r="S57" i="8"/>
  <c r="U57" i="8" s="1"/>
  <c r="S56" i="8"/>
  <c r="U56" i="8" s="1"/>
  <c r="S55" i="8"/>
  <c r="U55" i="8" s="1"/>
  <c r="S54" i="8"/>
  <c r="U54" i="8" s="1"/>
  <c r="R53" i="8"/>
  <c r="Q53" i="8"/>
  <c r="P53" i="8"/>
  <c r="O53" i="8"/>
  <c r="N53" i="8"/>
  <c r="M53" i="8"/>
  <c r="L53" i="8"/>
  <c r="K53" i="8"/>
  <c r="J53" i="8"/>
  <c r="I53" i="8"/>
  <c r="H53" i="8"/>
  <c r="F53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R36" i="8"/>
  <c r="Q36" i="8"/>
  <c r="P36" i="8"/>
  <c r="O36" i="8"/>
  <c r="N36" i="8"/>
  <c r="M36" i="8"/>
  <c r="L36" i="8"/>
  <c r="K36" i="8"/>
  <c r="K255" i="8" s="1"/>
  <c r="J36" i="8"/>
  <c r="I36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O255" i="8" l="1"/>
  <c r="P255" i="8"/>
  <c r="Q255" i="8"/>
  <c r="R255" i="8"/>
  <c r="L255" i="8"/>
  <c r="M255" i="8"/>
  <c r="N255" i="8"/>
  <c r="L7" i="8"/>
  <c r="P7" i="8"/>
  <c r="O7" i="8"/>
  <c r="I7" i="8"/>
  <c r="Q7" i="8"/>
  <c r="M7" i="8"/>
  <c r="N7" i="8"/>
  <c r="J7" i="8"/>
  <c r="R7" i="8"/>
  <c r="H7" i="8"/>
  <c r="K7" i="8"/>
  <c r="T51" i="8"/>
  <c r="S49" i="8"/>
  <c r="T149" i="8"/>
  <c r="U131" i="8"/>
  <c r="T103" i="8"/>
  <c r="T84" i="8"/>
  <c r="T123" i="8"/>
  <c r="U117" i="8"/>
  <c r="T111" i="8"/>
  <c r="U80" i="8"/>
  <c r="U206" i="8"/>
  <c r="U193" i="8"/>
  <c r="T180" i="8"/>
  <c r="U235" i="8"/>
  <c r="U141" i="8"/>
  <c r="T145" i="8"/>
  <c r="U74" i="8"/>
  <c r="T175" i="8"/>
  <c r="U107" i="8"/>
  <c r="T225" i="8"/>
  <c r="T45" i="8"/>
  <c r="S77" i="8"/>
  <c r="U77" i="8" s="1"/>
  <c r="T110" i="8"/>
  <c r="T128" i="8"/>
  <c r="T163" i="8"/>
  <c r="U228" i="8"/>
  <c r="U248" i="8"/>
  <c r="T68" i="8"/>
  <c r="U159" i="8"/>
  <c r="U211" i="8"/>
  <c r="T229" i="8"/>
  <c r="T243" i="8"/>
  <c r="U136" i="8"/>
  <c r="S86" i="8"/>
  <c r="U86" i="8" s="1"/>
  <c r="T95" i="8"/>
  <c r="U35" i="8"/>
  <c r="U30" i="8"/>
  <c r="T24" i="8"/>
  <c r="T108" i="8"/>
  <c r="U47" i="8"/>
  <c r="U125" i="8"/>
  <c r="U171" i="8"/>
  <c r="T32" i="8"/>
  <c r="U42" i="8"/>
  <c r="S66" i="8"/>
  <c r="U66" i="8" s="1"/>
  <c r="U78" i="8"/>
  <c r="T88" i="8"/>
  <c r="T97" i="8"/>
  <c r="U116" i="8"/>
  <c r="T134" i="8"/>
  <c r="U165" i="8"/>
  <c r="S8" i="8"/>
  <c r="U27" i="8"/>
  <c r="T62" i="8"/>
  <c r="T82" i="8"/>
  <c r="U105" i="8"/>
  <c r="U113" i="8"/>
  <c r="T126" i="8"/>
  <c r="T139" i="8"/>
  <c r="T157" i="8"/>
  <c r="T162" i="8"/>
  <c r="U177" i="8"/>
  <c r="T191" i="8"/>
  <c r="T196" i="8"/>
  <c r="T199" i="8"/>
  <c r="T204" i="8"/>
  <c r="T209" i="8"/>
  <c r="T214" i="8"/>
  <c r="U232" i="8"/>
  <c r="T237" i="8"/>
  <c r="T251" i="8"/>
  <c r="T19" i="8"/>
  <c r="T92" i="8"/>
  <c r="T120" i="8"/>
  <c r="T168" i="8"/>
  <c r="T222" i="8"/>
  <c r="T75" i="8"/>
  <c r="U100" i="8"/>
  <c r="T181" i="8"/>
  <c r="T94" i="8"/>
  <c r="T102" i="8"/>
  <c r="T154" i="8"/>
  <c r="T173" i="8"/>
  <c r="U219" i="8"/>
  <c r="T246" i="8"/>
  <c r="U87" i="8"/>
  <c r="U151" i="8"/>
  <c r="T156" i="8"/>
  <c r="U185" i="8"/>
  <c r="U203" i="8"/>
  <c r="T245" i="8"/>
  <c r="T85" i="8"/>
  <c r="T10" i="8"/>
  <c r="U38" i="8"/>
  <c r="S72" i="8"/>
  <c r="T72" i="8" s="1"/>
  <c r="T167" i="8"/>
  <c r="T183" i="8"/>
  <c r="T188" i="8"/>
  <c r="T200" i="8"/>
  <c r="T11" i="8"/>
  <c r="U133" i="8"/>
  <c r="T189" i="8"/>
  <c r="T217" i="8"/>
  <c r="T240" i="8"/>
  <c r="S198" i="8"/>
  <c r="U198" i="8" s="1"/>
  <c r="T57" i="8"/>
  <c r="S53" i="8"/>
  <c r="T53" i="8" s="1"/>
  <c r="U91" i="8"/>
  <c r="U99" i="8"/>
  <c r="U16" i="8"/>
  <c r="U51" i="8"/>
  <c r="T20" i="8"/>
  <c r="T29" i="8"/>
  <c r="T40" i="8"/>
  <c r="T48" i="8"/>
  <c r="T64" i="8"/>
  <c r="T33" i="8"/>
  <c r="T58" i="8"/>
  <c r="U61" i="8"/>
  <c r="T22" i="8"/>
  <c r="T52" i="8"/>
  <c r="T55" i="8"/>
  <c r="T14" i="8"/>
  <c r="T46" i="8"/>
  <c r="U70" i="8"/>
  <c r="U31" i="8"/>
  <c r="T31" i="8"/>
  <c r="T150" i="8"/>
  <c r="U150" i="8"/>
  <c r="T17" i="8"/>
  <c r="T28" i="8"/>
  <c r="U41" i="8"/>
  <c r="T41" i="8"/>
  <c r="T37" i="8"/>
  <c r="T50" i="8"/>
  <c r="U50" i="8"/>
  <c r="T158" i="8"/>
  <c r="U158" i="8"/>
  <c r="U176" i="8"/>
  <c r="T176" i="8"/>
  <c r="U184" i="8"/>
  <c r="T184" i="8"/>
  <c r="T192" i="8"/>
  <c r="U192" i="8"/>
  <c r="T220" i="8"/>
  <c r="U25" i="8"/>
  <c r="F7" i="8"/>
  <c r="S60" i="8"/>
  <c r="S81" i="8"/>
  <c r="U81" i="8" s="1"/>
  <c r="T115" i="8"/>
  <c r="U115" i="8"/>
  <c r="T124" i="8"/>
  <c r="U124" i="8"/>
  <c r="T132" i="8"/>
  <c r="U132" i="8"/>
  <c r="T140" i="8"/>
  <c r="U140" i="8"/>
  <c r="T147" i="8"/>
  <c r="T155" i="8"/>
  <c r="T172" i="8"/>
  <c r="T207" i="8"/>
  <c r="T241" i="8"/>
  <c r="U241" i="8"/>
  <c r="T15" i="8"/>
  <c r="U15" i="8"/>
  <c r="S36" i="8"/>
  <c r="U36" i="8" s="1"/>
  <c r="T89" i="8"/>
  <c r="U89" i="8"/>
  <c r="U98" i="8"/>
  <c r="T98" i="8"/>
  <c r="U106" i="8"/>
  <c r="T106" i="8"/>
  <c r="T143" i="8"/>
  <c r="T152" i="8"/>
  <c r="S170" i="8"/>
  <c r="U170" i="8" s="1"/>
  <c r="U197" i="8"/>
  <c r="T197" i="8"/>
  <c r="T212" i="8"/>
  <c r="U233" i="8"/>
  <c r="T233" i="8"/>
  <c r="U215" i="8"/>
  <c r="T215" i="8"/>
  <c r="T249" i="8"/>
  <c r="U249" i="8"/>
  <c r="U69" i="8"/>
  <c r="T69" i="8"/>
  <c r="U166" i="8"/>
  <c r="T166" i="8"/>
  <c r="U23" i="8"/>
  <c r="T23" i="8"/>
  <c r="T59" i="8"/>
  <c r="U59" i="8"/>
  <c r="S114" i="8"/>
  <c r="S226" i="8"/>
  <c r="T43" i="8"/>
  <c r="T56" i="8"/>
  <c r="T65" i="8"/>
  <c r="T71" i="8"/>
  <c r="T121" i="8"/>
  <c r="T129" i="8"/>
  <c r="T137" i="8"/>
  <c r="T160" i="8"/>
  <c r="T178" i="8"/>
  <c r="T186" i="8"/>
  <c r="T194" i="8"/>
  <c r="T238" i="8"/>
  <c r="T79" i="8"/>
  <c r="U79" i="8"/>
  <c r="S142" i="8"/>
  <c r="U142" i="8" s="1"/>
  <c r="U223" i="8"/>
  <c r="T223" i="8"/>
  <c r="T236" i="8"/>
  <c r="T9" i="8"/>
  <c r="T18" i="8"/>
  <c r="T26" i="8"/>
  <c r="T34" i="8"/>
  <c r="T44" i="8"/>
  <c r="T54" i="8"/>
  <c r="T63" i="8"/>
  <c r="T73" i="8"/>
  <c r="T83" i="8"/>
  <c r="T93" i="8"/>
  <c r="T101" i="8"/>
  <c r="T109" i="8"/>
  <c r="T119" i="8"/>
  <c r="T127" i="8"/>
  <c r="T135" i="8"/>
  <c r="T144" i="8"/>
  <c r="T153" i="8"/>
  <c r="T161" i="8"/>
  <c r="T169" i="8"/>
  <c r="T179" i="8"/>
  <c r="T187" i="8"/>
  <c r="T195" i="8"/>
  <c r="U201" i="8"/>
  <c r="T205" i="8"/>
  <c r="U210" i="8"/>
  <c r="T213" i="8"/>
  <c r="U218" i="8"/>
  <c r="T221" i="8"/>
  <c r="U227" i="8"/>
  <c r="T231" i="8"/>
  <c r="T239" i="8"/>
  <c r="U244" i="8"/>
  <c r="T247" i="8"/>
  <c r="U252" i="8"/>
  <c r="T13" i="8"/>
  <c r="T21" i="8"/>
  <c r="T67" i="8"/>
  <c r="T76" i="8"/>
  <c r="T96" i="8"/>
  <c r="T104" i="8"/>
  <c r="T112" i="8"/>
  <c r="T122" i="8"/>
  <c r="T130" i="8"/>
  <c r="T138" i="8"/>
  <c r="T148" i="8"/>
  <c r="T164" i="8"/>
  <c r="T182" i="8"/>
  <c r="T190" i="8"/>
  <c r="T208" i="8"/>
  <c r="T216" i="8"/>
  <c r="T224" i="8"/>
  <c r="T234" i="8"/>
  <c r="T242" i="8"/>
  <c r="T250" i="8"/>
  <c r="T253" i="8"/>
  <c r="U8" i="8" l="1"/>
  <c r="S7" i="8"/>
  <c r="U7" i="8" s="1"/>
  <c r="T77" i="8"/>
  <c r="T86" i="8"/>
  <c r="T66" i="8"/>
  <c r="T198" i="8"/>
  <c r="T8" i="8"/>
  <c r="U72" i="8"/>
  <c r="U53" i="8"/>
  <c r="T36" i="8"/>
  <c r="T81" i="8"/>
  <c r="U49" i="8"/>
  <c r="T49" i="8"/>
  <c r="T226" i="8"/>
  <c r="U226" i="8"/>
  <c r="T114" i="8"/>
  <c r="U114" i="8"/>
  <c r="T142" i="8"/>
  <c r="T170" i="8"/>
  <c r="T60" i="8"/>
  <c r="U60" i="8"/>
  <c r="T7" i="8" l="1"/>
  <c r="N37" i="2" l="1"/>
  <c r="E37" i="2" l="1"/>
  <c r="F37" i="2"/>
  <c r="G37" i="2"/>
  <c r="H37" i="2"/>
  <c r="I37" i="2"/>
  <c r="J37" i="2"/>
  <c r="K37" i="2"/>
  <c r="L37" i="2"/>
  <c r="M37" i="2"/>
  <c r="O37" i="2"/>
  <c r="P37" i="2"/>
  <c r="D37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70" i="2" l="1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9" i="2"/>
  <c r="R9" i="2" s="1"/>
  <c r="R8" i="2"/>
  <c r="Q7" i="2"/>
  <c r="R7" i="2" l="1"/>
  <c r="Q6" i="2"/>
  <c r="R6" i="2" s="1"/>
  <c r="Q38" i="2"/>
  <c r="Q39" i="2"/>
  <c r="R39" i="2" s="1"/>
  <c r="Q40" i="2"/>
  <c r="R40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72" i="2"/>
  <c r="R72" i="2" s="1"/>
  <c r="Q71" i="2"/>
  <c r="R71" i="2" s="1"/>
  <c r="R70" i="2"/>
  <c r="R38" i="2" l="1"/>
  <c r="Q37" i="2"/>
  <c r="Q69" i="2"/>
  <c r="R69" i="2" s="1"/>
  <c r="R37" i="2" l="1"/>
</calcChain>
</file>

<file path=xl/sharedStrings.xml><?xml version="1.0" encoding="utf-8"?>
<sst xmlns="http://schemas.openxmlformats.org/spreadsheetml/2006/main" count="1375" uniqueCount="115">
  <si>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</si>
  <si>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</si>
  <si>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</si>
  <si>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</si>
  <si>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</si>
  <si>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</si>
  <si>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</si>
  <si>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</si>
  <si>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</si>
  <si>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</si>
  <si>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</si>
  <si>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</si>
  <si>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</si>
  <si>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</si>
  <si>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</si>
  <si>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</si>
  <si>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</si>
  <si>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</si>
  <si>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</si>
  <si>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</si>
  <si>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</si>
  <si>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</si>
  <si>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</si>
  <si>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</si>
  <si>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</si>
  <si>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</si>
  <si>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</si>
  <si>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</si>
  <si>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</si>
  <si>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</si>
  <si>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</si>
  <si>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</si>
  <si>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</si>
  <si>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</si>
  <si>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</si>
  <si>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</si>
  <si>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</si>
  <si>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</si>
  <si>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</si>
  <si>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</si>
  <si>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</si>
  <si>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</si>
  <si>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</si>
  <si>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</si>
  <si>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</si>
  <si>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</si>
  <si>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</si>
  <si>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</si>
  <si>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</si>
  <si>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</si>
  <si>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</si>
  <si>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</si>
  <si>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</si>
  <si>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</si>
  <si>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</si>
  <si>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</si>
  <si>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</si>
  <si>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</si>
  <si>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</si>
  <si>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</si>
  <si>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</si>
  <si>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</si>
  <si>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</si>
  <si>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</si>
  <si>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</si>
  <si>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</si>
  <si>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</si>
  <si>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</si>
  <si>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</si>
  <si>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</si>
  <si>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</si>
  <si>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</si>
  <si>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</si>
  <si>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</si>
  <si>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</si>
  <si>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</si>
  <si>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</si>
  <si>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</si>
  <si>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</si>
  <si>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</si>
  <si>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</si>
  <si>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</si>
  <si>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</si>
  <si>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</si>
  <si>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</si>
  <si>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</si>
  <si>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</si>
  <si>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</si>
  <si>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</si>
  <si>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</si>
  <si>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</si>
  <si>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</si>
  <si>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</si>
  <si>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</si>
  <si>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</si>
  <si>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</si>
  <si>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</si>
  <si>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</si>
  <si>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</si>
  <si>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</si>
  <si>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</si>
  <si>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</si>
  <si>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</si>
  <si>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</si>
  <si>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</si>
  <si>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</si>
  <si>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</si>
  <si>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</si>
  <si>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</si>
  <si>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</si>
  <si>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</si>
  <si>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</si>
  <si>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Kaitseliidu tegevustoetuse ja sihtfinatseerimise eelarve kasutamine (aprill)</t>
  </si>
  <si>
    <t>Seisuga raamatupidamistarkvarast 21.05.2024</t>
  </si>
  <si>
    <t>Kaitseliidu tegevustoetuse ja sihtfinatseerimise eelarve kasutamine teenuste lõikes (aprill)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</si>
</sst>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2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Calibri"/>
      <family val="2"/>
      <scheme val="minor"/>
    </font>
    <font>
      <sz val="1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right" wrapText="1"/>
    </xf>
    <xf numFmtId="49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3" fontId="11" fillId="6" borderId="1" xfId="0" applyNumberFormat="1" applyFont="1" applyFill="1" applyBorder="1" applyAlignment="1">
      <alignment horizontal="right"/>
    </xf>
    <xf numFmtId="49" fontId="11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wrapText="1"/>
    </xf>
    <xf numFmtId="0" fontId="0" fillId="0" borderId="0" xfId="0" applyBorder="1"/>
    <xf numFmtId="49" fontId="11" fillId="6" borderId="0" xfId="0" applyNumberFormat="1" applyFont="1" applyFill="1" applyBorder="1"/>
    <xf numFmtId="3" fontId="11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2" fillId="5" borderId="1" xfId="0" applyFont="1" applyFill="1" applyBorder="1" applyAlignment="1">
      <alignment horizontal="center"/>
    </xf>
    <xf numFmtId="165" fontId="5" fillId="0" borderId="2" xfId="1" applyNumberFormat="1" applyFont="1" applyBorder="1" applyAlignment="1">
      <alignment wrapText="1"/>
    </xf>
    <xf numFmtId="3" fontId="11" fillId="6" borderId="1" xfId="0" applyNumberFormat="1" applyFont="1" applyFill="1" applyBorder="1" applyAlignment="1"/>
    <xf numFmtId="3" fontId="11" fillId="6" borderId="1" xfId="0" applyNumberFormat="1" applyFont="1" applyFill="1" applyBorder="1"/>
    <xf numFmtId="3" fontId="5" fillId="0" borderId="1" xfId="0" applyNumberFormat="1" applyFont="1" applyBorder="1"/>
    <xf numFmtId="3" fontId="12" fillId="0" borderId="1" xfId="0" applyNumberFormat="1" applyFont="1" applyBorder="1"/>
    <xf numFmtId="0" fontId="12" fillId="0" borderId="0" xfId="0" applyFont="1" applyAlignment="1">
      <alignment horizontal="center"/>
    </xf>
    <xf numFmtId="3" fontId="10" fillId="6" borderId="1" xfId="0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wrapText="1"/>
    </xf>
    <xf numFmtId="3" fontId="4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1" fillId="4" borderId="1" xfId="0" applyNumberFormat="1" applyFont="1" applyFill="1" applyBorder="1"/>
    <xf numFmtId="3" fontId="12" fillId="7" borderId="1" xfId="0" applyNumberFormat="1" applyFont="1" applyFill="1" applyBorder="1"/>
    <xf numFmtId="0" fontId="11" fillId="4" borderId="0" xfId="0" applyNumberFormat="1" applyFont="1" applyFill="1" applyBorder="1"/>
    <xf numFmtId="3" fontId="11" fillId="6" borderId="0" xfId="0" applyNumberFormat="1" applyFont="1" applyFill="1" applyBorder="1" applyAlignment="1">
      <alignment horizontal="right"/>
    </xf>
    <xf numFmtId="0" fontId="11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10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65" fontId="5" fillId="8" borderId="2" xfId="1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49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wrapText="1"/>
    </xf>
    <xf numFmtId="3" fontId="13" fillId="8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horizontal="left" wrapText="1"/>
    </xf>
    <xf numFmtId="3" fontId="16" fillId="3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left" vertical="center"/>
    </xf>
    <xf numFmtId="0" fontId="17" fillId="0" borderId="1" xfId="0" applyFont="1" applyBorder="1"/>
    <xf numFmtId="3" fontId="2" fillId="0" borderId="1" xfId="0" applyNumberFormat="1" applyFont="1" applyBorder="1" applyAlignment="1">
      <alignment horizontal="right"/>
    </xf>
    <xf numFmtId="165" fontId="3" fillId="0" borderId="1" xfId="1" applyNumberFormat="1" applyFont="1" applyBorder="1"/>
    <xf numFmtId="0" fontId="3" fillId="0" borderId="0" xfId="0" applyFont="1"/>
    <xf numFmtId="164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19" fillId="2" borderId="1" xfId="0" applyNumberFormat="1" applyFont="1" applyFill="1" applyBorder="1" applyAlignment="1">
      <alignment horizontal="left" vertical="center"/>
    </xf>
    <xf numFmtId="3" fontId="12" fillId="6" borderId="1" xfId="0" applyNumberFormat="1" applyFont="1" applyFill="1" applyBorder="1" applyAlignment="1">
      <alignment horizontal="left" vertical="center"/>
    </xf>
    <xf numFmtId="0" fontId="18" fillId="0" borderId="1" xfId="0" applyFont="1" applyBorder="1"/>
    <xf numFmtId="3" fontId="0" fillId="0" borderId="1" xfId="0" applyNumberFormat="1" applyBorder="1"/>
    <xf numFmtId="165" fontId="0" fillId="0" borderId="1" xfId="1" applyNumberFormat="1" applyFont="1" applyBorder="1"/>
    <xf numFmtId="0" fontId="17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5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0" fillId="0" borderId="0" xfId="0" applyNumberFormat="1" applyBorder="1"/>
    <xf numFmtId="3" fontId="14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/>
    </xf>
    <xf numFmtId="164" fontId="15" fillId="6" borderId="1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right"/>
    </xf>
    <xf numFmtId="0" fontId="18" fillId="6" borderId="1" xfId="0" applyFont="1" applyFill="1" applyBorder="1"/>
    <xf numFmtId="0" fontId="15" fillId="6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right"/>
    </xf>
    <xf numFmtId="0" fontId="20" fillId="0" borderId="0" xfId="0" applyFont="1"/>
    <xf numFmtId="3" fontId="13" fillId="3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/>
    <xf numFmtId="3" fontId="14" fillId="0" borderId="1" xfId="0" applyNumberFormat="1" applyFont="1" applyBorder="1"/>
    <xf numFmtId="3" fontId="13" fillId="3" borderId="1" xfId="0" applyNumberFormat="1" applyFont="1" applyFill="1" applyBorder="1" applyAlignment="1">
      <alignment horizontal="right" vertical="center"/>
    </xf>
    <xf numFmtId="3" fontId="21" fillId="3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/>
    <xf numFmtId="3" fontId="5" fillId="3" borderId="1" xfId="0" applyNumberFormat="1" applyFont="1" applyFill="1" applyBorder="1" applyAlignment="1">
      <alignment horizontal="right" vertical="center"/>
    </xf>
    <xf numFmtId="3" fontId="2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workbookViewId="0">
      <selection activeCell="V8" sqref="V8"/>
    </sheetView>
  </sheetViews>
  <sheetFormatPr defaultRowHeight="14.4" outlineLevelCol="1" x14ac:dyDescent="0.3"/>
  <cols>
    <col min="1" max="1" width="6" customWidth="1"/>
    <col min="2" max="2" width="9.44140625" style="31" customWidth="1"/>
    <col min="3" max="3" width="40.33203125" style="1" customWidth="1"/>
    <col min="4" max="4" width="10" customWidth="1"/>
    <col min="5" max="5" width="8.88671875" bestFit="1" customWidth="1"/>
    <col min="6" max="8" width="8.88671875" customWidth="1"/>
    <col min="9" max="12" width="8.88671875" hidden="1" customWidth="1" outlineLevel="1"/>
    <col min="13" max="13" width="10.5546875" hidden="1" customWidth="1" outlineLevel="1"/>
    <col min="14" max="14" width="8.88671875" hidden="1" customWidth="1" outlineLevel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1" x14ac:dyDescent="0.3">
      <c r="A1" s="3" t="s">
        <v>112</v>
      </c>
      <c r="B1" s="4"/>
      <c r="E1" s="7"/>
      <c r="F1" s="7"/>
      <c r="G1" s="7"/>
      <c r="H1" s="7"/>
      <c r="I1" s="7"/>
      <c r="J1" s="7"/>
      <c r="K1" s="7"/>
      <c r="L1" s="7"/>
      <c r="M1" s="7"/>
      <c r="R1" s="44" t="s">
        <v>80</v>
      </c>
    </row>
    <row r="2" spans="1:21" x14ac:dyDescent="0.3">
      <c r="A2" s="5" t="s">
        <v>113</v>
      </c>
      <c r="B2" s="6"/>
      <c r="D2" s="7"/>
      <c r="F2" s="7"/>
    </row>
    <row r="3" spans="1:21" ht="8.25" customHeight="1" x14ac:dyDescent="0.3">
      <c r="A3" s="5"/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21" x14ac:dyDescent="0.3">
      <c r="A4" s="9" t="s">
        <v>95</v>
      </c>
      <c r="B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1" s="11" customFormat="1" ht="27" x14ac:dyDescent="0.3">
      <c r="A5" s="45" t="s">
        <v>39</v>
      </c>
      <c r="B5" s="45" t="s">
        <v>81</v>
      </c>
      <c r="C5" s="45" t="s">
        <v>53</v>
      </c>
      <c r="D5" s="45" t="s">
        <v>38</v>
      </c>
      <c r="E5" s="45" t="s">
        <v>36</v>
      </c>
      <c r="F5" s="45" t="s">
        <v>37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M5" s="45" t="s">
        <v>49</v>
      </c>
      <c r="N5" s="45" t="s">
        <v>50</v>
      </c>
      <c r="O5" s="45" t="s">
        <v>51</v>
      </c>
      <c r="P5" s="45" t="s">
        <v>52</v>
      </c>
      <c r="Q5" s="46" t="s">
        <v>82</v>
      </c>
      <c r="R5" s="46" t="s">
        <v>42</v>
      </c>
    </row>
    <row r="6" spans="1:21" x14ac:dyDescent="0.3">
      <c r="A6" s="12"/>
      <c r="B6" s="13"/>
      <c r="C6" s="14" t="s">
        <v>40</v>
      </c>
      <c r="D6" s="32">
        <f t="shared" ref="D6:Q6" si="0">SUM(D7:D33)</f>
        <v>55438229.403999999</v>
      </c>
      <c r="E6" s="32">
        <f t="shared" si="0"/>
        <v>3775424.5000000005</v>
      </c>
      <c r="F6" s="32">
        <f t="shared" si="0"/>
        <v>4242394.5399999991</v>
      </c>
      <c r="G6" s="32">
        <f t="shared" si="0"/>
        <v>4817088.870000001</v>
      </c>
      <c r="H6" s="32">
        <f t="shared" si="0"/>
        <v>4564776.870000001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17399684.780000001</v>
      </c>
      <c r="R6" s="33">
        <f>Q6/D6</f>
        <v>0.3138571517715999</v>
      </c>
      <c r="T6" s="7"/>
      <c r="U6" s="7"/>
    </row>
    <row r="7" spans="1:21" ht="27" x14ac:dyDescent="0.3">
      <c r="A7" s="37">
        <v>1554</v>
      </c>
      <c r="B7" s="15" t="s">
        <v>33</v>
      </c>
      <c r="C7" s="16" t="s">
        <v>55</v>
      </c>
      <c r="D7" s="42">
        <v>1165685</v>
      </c>
      <c r="E7" s="38">
        <v>0</v>
      </c>
      <c r="F7" s="38">
        <v>0</v>
      </c>
      <c r="G7" s="42">
        <v>23828.52</v>
      </c>
      <c r="H7" s="17">
        <v>322181.7</v>
      </c>
      <c r="I7" s="17"/>
      <c r="J7" s="17"/>
      <c r="K7" s="17"/>
      <c r="L7" s="17"/>
      <c r="M7" s="17"/>
      <c r="N7" s="17"/>
      <c r="O7" s="17"/>
      <c r="P7" s="17"/>
      <c r="Q7" s="34">
        <f t="shared" ref="Q7:Q33" si="1">E7+F7+G7+H7+I7+J7+K7+L7+M7+N7+O7+P7</f>
        <v>346010.22000000003</v>
      </c>
      <c r="R7" s="33">
        <f t="shared" ref="R7:R33" si="2">Q7/D7</f>
        <v>0.29682994977202248</v>
      </c>
      <c r="T7" s="7"/>
    </row>
    <row r="8" spans="1:21" ht="27" x14ac:dyDescent="0.3">
      <c r="A8" s="37">
        <v>1555</v>
      </c>
      <c r="B8" s="15" t="s">
        <v>33</v>
      </c>
      <c r="C8" s="16" t="s">
        <v>56</v>
      </c>
      <c r="D8" s="42">
        <v>99999.999999999956</v>
      </c>
      <c r="E8" s="38">
        <v>0</v>
      </c>
      <c r="F8" s="38">
        <v>0</v>
      </c>
      <c r="G8" s="42">
        <v>0</v>
      </c>
      <c r="H8" s="17">
        <v>0</v>
      </c>
      <c r="I8" s="17"/>
      <c r="J8" s="17"/>
      <c r="K8" s="17"/>
      <c r="L8" s="17"/>
      <c r="M8" s="17"/>
      <c r="N8" s="17"/>
      <c r="O8" s="17"/>
      <c r="P8" s="17"/>
      <c r="Q8" s="34">
        <f>E8+F8+G8+H8+I8+J8+K8+L8+M8+N8+O8+P8</f>
        <v>0</v>
      </c>
      <c r="R8" s="33">
        <f t="shared" si="2"/>
        <v>0</v>
      </c>
      <c r="T8" s="7"/>
    </row>
    <row r="9" spans="1:21" x14ac:dyDescent="0.3">
      <c r="A9" s="37">
        <v>1551</v>
      </c>
      <c r="B9" s="15" t="s">
        <v>33</v>
      </c>
      <c r="C9" s="16" t="s">
        <v>83</v>
      </c>
      <c r="D9" s="42">
        <v>3716364.9999999981</v>
      </c>
      <c r="E9" s="38">
        <v>232513.03</v>
      </c>
      <c r="F9" s="38">
        <v>555895.43999999994</v>
      </c>
      <c r="G9" s="42">
        <v>490381.66</v>
      </c>
      <c r="H9" s="17">
        <v>130496.29</v>
      </c>
      <c r="I9" s="17"/>
      <c r="J9" s="17"/>
      <c r="K9" s="17"/>
      <c r="L9" s="17"/>
      <c r="M9" s="17"/>
      <c r="N9" s="17"/>
      <c r="O9" s="17"/>
      <c r="P9" s="17"/>
      <c r="Q9" s="34">
        <f t="shared" si="1"/>
        <v>1409286.42</v>
      </c>
      <c r="R9" s="33">
        <f t="shared" si="2"/>
        <v>0.37921098169851469</v>
      </c>
      <c r="T9" s="7"/>
    </row>
    <row r="10" spans="1:21" x14ac:dyDescent="0.3">
      <c r="A10" s="37">
        <v>1560</v>
      </c>
      <c r="B10" s="15" t="s">
        <v>33</v>
      </c>
      <c r="C10" s="16" t="s">
        <v>84</v>
      </c>
      <c r="D10" s="42"/>
      <c r="E10" s="38">
        <v>7044.89</v>
      </c>
      <c r="F10" s="38"/>
      <c r="G10" s="42"/>
      <c r="H10" s="17">
        <v>28548</v>
      </c>
      <c r="I10" s="17"/>
      <c r="J10" s="17"/>
      <c r="K10" s="17"/>
      <c r="L10" s="17"/>
      <c r="M10" s="17"/>
      <c r="N10" s="17"/>
      <c r="O10" s="17"/>
      <c r="P10" s="17"/>
      <c r="Q10" s="34">
        <f t="shared" si="1"/>
        <v>35592.89</v>
      </c>
      <c r="R10" s="33"/>
      <c r="T10" s="7"/>
    </row>
    <row r="11" spans="1:21" x14ac:dyDescent="0.3">
      <c r="A11" s="37">
        <v>4138</v>
      </c>
      <c r="B11" s="15" t="s">
        <v>34</v>
      </c>
      <c r="C11" s="16" t="s">
        <v>101</v>
      </c>
      <c r="D11" s="42">
        <v>10000</v>
      </c>
      <c r="E11" s="38">
        <v>0</v>
      </c>
      <c r="F11" s="38">
        <v>0</v>
      </c>
      <c r="G11" s="42">
        <v>0</v>
      </c>
      <c r="H11" s="17">
        <v>0</v>
      </c>
      <c r="I11" s="17"/>
      <c r="J11" s="17"/>
      <c r="K11" s="17"/>
      <c r="L11" s="17"/>
      <c r="M11" s="17"/>
      <c r="N11" s="17"/>
      <c r="O11" s="17"/>
      <c r="P11" s="17"/>
      <c r="Q11" s="34">
        <f t="shared" si="1"/>
        <v>0</v>
      </c>
      <c r="R11" s="33">
        <f t="shared" si="2"/>
        <v>0</v>
      </c>
      <c r="T11" s="7"/>
    </row>
    <row r="12" spans="1:21" x14ac:dyDescent="0.3">
      <c r="A12" s="37">
        <v>5002</v>
      </c>
      <c r="B12" s="15" t="s">
        <v>34</v>
      </c>
      <c r="C12" s="16" t="s">
        <v>85</v>
      </c>
      <c r="D12" s="42">
        <v>16317823.999999991</v>
      </c>
      <c r="E12" s="38">
        <v>1296434.3899999999</v>
      </c>
      <c r="F12" s="38">
        <v>1295477.5900000001</v>
      </c>
      <c r="G12" s="42">
        <v>1413896.28</v>
      </c>
      <c r="H12" s="17">
        <v>1502074.25</v>
      </c>
      <c r="I12" s="17"/>
      <c r="J12" s="17"/>
      <c r="K12" s="17"/>
      <c r="L12" s="17"/>
      <c r="M12" s="17"/>
      <c r="N12" s="17"/>
      <c r="O12" s="17"/>
      <c r="P12" s="17"/>
      <c r="Q12" s="34">
        <f t="shared" si="1"/>
        <v>5507882.5099999998</v>
      </c>
      <c r="R12" s="33">
        <f t="shared" si="2"/>
        <v>0.33753780589862981</v>
      </c>
      <c r="T12" s="7"/>
    </row>
    <row r="13" spans="1:21" x14ac:dyDescent="0.3">
      <c r="A13" s="37">
        <v>5003</v>
      </c>
      <c r="B13" s="15" t="s">
        <v>34</v>
      </c>
      <c r="C13" s="16" t="s">
        <v>86</v>
      </c>
      <c r="D13" s="42">
        <v>7506030.9999999814</v>
      </c>
      <c r="E13" s="38">
        <v>545181.93000000005</v>
      </c>
      <c r="F13" s="38">
        <v>571598.94999999995</v>
      </c>
      <c r="G13" s="42">
        <v>577327.75</v>
      </c>
      <c r="H13" s="17">
        <v>600261.2300000001</v>
      </c>
      <c r="I13" s="17"/>
      <c r="J13" s="17"/>
      <c r="K13" s="17"/>
      <c r="L13" s="17"/>
      <c r="M13" s="17"/>
      <c r="N13" s="17"/>
      <c r="O13" s="17"/>
      <c r="P13" s="17"/>
      <c r="Q13" s="34">
        <f t="shared" si="1"/>
        <v>2294369.86</v>
      </c>
      <c r="R13" s="33">
        <f t="shared" si="2"/>
        <v>0.30567018175118188</v>
      </c>
      <c r="T13" s="7"/>
    </row>
    <row r="14" spans="1:21" ht="27" x14ac:dyDescent="0.3">
      <c r="A14" s="37">
        <v>5005</v>
      </c>
      <c r="B14" s="15" t="s">
        <v>34</v>
      </c>
      <c r="C14" s="16" t="s">
        <v>87</v>
      </c>
      <c r="D14" s="42">
        <v>400795.99999999983</v>
      </c>
      <c r="E14" s="38">
        <v>23617</v>
      </c>
      <c r="F14" s="38">
        <v>28410</v>
      </c>
      <c r="G14" s="42">
        <v>27337.5</v>
      </c>
      <c r="H14" s="17">
        <v>32151</v>
      </c>
      <c r="I14" s="17"/>
      <c r="J14" s="17"/>
      <c r="K14" s="17"/>
      <c r="L14" s="17"/>
      <c r="M14" s="17"/>
      <c r="N14" s="17"/>
      <c r="O14" s="17"/>
      <c r="P14" s="17"/>
      <c r="Q14" s="34">
        <f t="shared" si="1"/>
        <v>111515.5</v>
      </c>
      <c r="R14" s="33">
        <f t="shared" si="2"/>
        <v>0.27823506222617006</v>
      </c>
      <c r="T14" s="7"/>
    </row>
    <row r="15" spans="1:21" x14ac:dyDescent="0.3">
      <c r="A15" s="37">
        <v>5008</v>
      </c>
      <c r="B15" s="15" t="s">
        <v>34</v>
      </c>
      <c r="C15" s="16" t="s">
        <v>88</v>
      </c>
      <c r="D15" s="42">
        <v>895182</v>
      </c>
      <c r="E15" s="38">
        <v>3623</v>
      </c>
      <c r="F15" s="38">
        <v>5335</v>
      </c>
      <c r="G15" s="42">
        <v>2243</v>
      </c>
      <c r="H15" s="17">
        <v>31953</v>
      </c>
      <c r="I15" s="17"/>
      <c r="J15" s="17"/>
      <c r="K15" s="17"/>
      <c r="L15" s="17"/>
      <c r="M15" s="17"/>
      <c r="N15" s="17"/>
      <c r="O15" s="17"/>
      <c r="P15" s="17"/>
      <c r="Q15" s="34">
        <f t="shared" si="1"/>
        <v>43154</v>
      </c>
      <c r="R15" s="33">
        <f t="shared" si="2"/>
        <v>4.8206956797612104E-2</v>
      </c>
      <c r="T15" s="7"/>
    </row>
    <row r="16" spans="1:21" x14ac:dyDescent="0.3">
      <c r="A16" s="37">
        <v>5050</v>
      </c>
      <c r="B16" s="15" t="s">
        <v>34</v>
      </c>
      <c r="C16" s="16" t="s">
        <v>62</v>
      </c>
      <c r="D16" s="42">
        <v>53299.99999999992</v>
      </c>
      <c r="E16" s="38">
        <v>5775.880000000001</v>
      </c>
      <c r="F16" s="38">
        <v>2620.92</v>
      </c>
      <c r="G16" s="42">
        <v>3461.9299999999989</v>
      </c>
      <c r="H16" s="17">
        <v>1773.14</v>
      </c>
      <c r="I16" s="17"/>
      <c r="J16" s="17"/>
      <c r="K16" s="17"/>
      <c r="L16" s="17"/>
      <c r="M16" s="17"/>
      <c r="N16" s="17"/>
      <c r="O16" s="17"/>
      <c r="P16" s="17"/>
      <c r="Q16" s="34">
        <f t="shared" si="1"/>
        <v>13631.869999999999</v>
      </c>
      <c r="R16" s="33">
        <f t="shared" si="2"/>
        <v>0.25575741088180148</v>
      </c>
      <c r="T16" s="7"/>
    </row>
    <row r="17" spans="1:20" x14ac:dyDescent="0.3">
      <c r="A17" s="37">
        <v>5060</v>
      </c>
      <c r="B17" s="15" t="s">
        <v>34</v>
      </c>
      <c r="C17" s="16" t="s">
        <v>89</v>
      </c>
      <c r="D17" s="42">
        <v>8267924.4040000178</v>
      </c>
      <c r="E17" s="38">
        <v>636044.85000000091</v>
      </c>
      <c r="F17" s="38">
        <v>646185.12000000023</v>
      </c>
      <c r="G17" s="42">
        <v>687511.64000000048</v>
      </c>
      <c r="H17" s="17">
        <v>725112.85000000102</v>
      </c>
      <c r="I17" s="17"/>
      <c r="J17" s="17"/>
      <c r="K17" s="17"/>
      <c r="L17" s="17"/>
      <c r="M17" s="17"/>
      <c r="N17" s="17"/>
      <c r="O17" s="17"/>
      <c r="P17" s="17"/>
      <c r="Q17" s="34">
        <f t="shared" si="1"/>
        <v>2694854.4600000028</v>
      </c>
      <c r="R17" s="33">
        <f t="shared" si="2"/>
        <v>0.32594086838726216</v>
      </c>
      <c r="T17" s="7"/>
    </row>
    <row r="18" spans="1:20" x14ac:dyDescent="0.3">
      <c r="A18" s="37">
        <v>5500</v>
      </c>
      <c r="B18" s="15" t="s">
        <v>34</v>
      </c>
      <c r="C18" s="16" t="s">
        <v>64</v>
      </c>
      <c r="D18" s="42">
        <v>1245339.9999999951</v>
      </c>
      <c r="E18" s="38">
        <v>92293.649999999965</v>
      </c>
      <c r="F18" s="38">
        <v>92751.979999999923</v>
      </c>
      <c r="G18" s="42">
        <v>95224.660000000062</v>
      </c>
      <c r="H18" s="17">
        <v>98180.290000000023</v>
      </c>
      <c r="I18" s="17"/>
      <c r="J18" s="17"/>
      <c r="K18" s="17"/>
      <c r="L18" s="17"/>
      <c r="M18" s="17"/>
      <c r="N18" s="17"/>
      <c r="O18" s="17"/>
      <c r="P18" s="17"/>
      <c r="Q18" s="34">
        <f t="shared" si="1"/>
        <v>378450.57999999996</v>
      </c>
      <c r="R18" s="33">
        <f t="shared" si="2"/>
        <v>0.30389337851510545</v>
      </c>
      <c r="T18" s="7"/>
    </row>
    <row r="19" spans="1:20" x14ac:dyDescent="0.3">
      <c r="A19" s="37">
        <v>5503</v>
      </c>
      <c r="B19" s="15" t="s">
        <v>34</v>
      </c>
      <c r="C19" s="16" t="s">
        <v>65</v>
      </c>
      <c r="D19" s="42">
        <v>183381.99999999991</v>
      </c>
      <c r="E19" s="38">
        <v>10703.86</v>
      </c>
      <c r="F19" s="38">
        <v>5125.75</v>
      </c>
      <c r="G19" s="42">
        <v>2406.5700000000002</v>
      </c>
      <c r="H19" s="17">
        <v>6133.8899999999994</v>
      </c>
      <c r="I19" s="17"/>
      <c r="J19" s="17"/>
      <c r="K19" s="17"/>
      <c r="L19" s="17"/>
      <c r="M19" s="17"/>
      <c r="N19" s="17"/>
      <c r="O19" s="17"/>
      <c r="P19" s="17"/>
      <c r="Q19" s="34">
        <f t="shared" si="1"/>
        <v>24370.07</v>
      </c>
      <c r="R19" s="33">
        <f t="shared" si="2"/>
        <v>0.13289237765974857</v>
      </c>
      <c r="T19" s="7"/>
    </row>
    <row r="20" spans="1:20" x14ac:dyDescent="0.3">
      <c r="A20" s="37">
        <v>5504</v>
      </c>
      <c r="B20" s="15" t="s">
        <v>34</v>
      </c>
      <c r="C20" s="16" t="s">
        <v>90</v>
      </c>
      <c r="D20" s="42">
        <v>125085.9999999999</v>
      </c>
      <c r="E20" s="38">
        <v>9113.3799999999992</v>
      </c>
      <c r="F20" s="38">
        <v>9148.869999999999</v>
      </c>
      <c r="G20" s="42">
        <v>15010.31</v>
      </c>
      <c r="H20" s="17">
        <v>9045.1</v>
      </c>
      <c r="I20" s="17"/>
      <c r="J20" s="17"/>
      <c r="K20" s="17"/>
      <c r="L20" s="17"/>
      <c r="M20" s="17"/>
      <c r="N20" s="17"/>
      <c r="O20" s="17"/>
      <c r="P20" s="17"/>
      <c r="Q20" s="34">
        <f t="shared" si="1"/>
        <v>42317.659999999996</v>
      </c>
      <c r="R20" s="33">
        <f t="shared" si="2"/>
        <v>0.33830852373567011</v>
      </c>
      <c r="T20" s="7"/>
    </row>
    <row r="21" spans="1:20" x14ac:dyDescent="0.3">
      <c r="A21" s="37">
        <v>5511</v>
      </c>
      <c r="B21" s="15" t="s">
        <v>34</v>
      </c>
      <c r="C21" s="16" t="s">
        <v>67</v>
      </c>
      <c r="D21" s="42">
        <v>3331908.0000000112</v>
      </c>
      <c r="E21" s="38">
        <v>350238.14</v>
      </c>
      <c r="F21" s="38">
        <v>310594.75</v>
      </c>
      <c r="G21" s="42">
        <v>314768.63999999972</v>
      </c>
      <c r="H21" s="17">
        <v>253442.0800000001</v>
      </c>
      <c r="I21" s="17"/>
      <c r="J21" s="17"/>
      <c r="K21" s="17"/>
      <c r="L21" s="17"/>
      <c r="M21" s="17"/>
      <c r="N21" s="17"/>
      <c r="O21" s="17"/>
      <c r="P21" s="17"/>
      <c r="Q21" s="34">
        <f t="shared" si="1"/>
        <v>1229043.6099999999</v>
      </c>
      <c r="R21" s="33">
        <f t="shared" si="2"/>
        <v>0.36887081215927803</v>
      </c>
      <c r="T21" s="7"/>
    </row>
    <row r="22" spans="1:20" x14ac:dyDescent="0.3">
      <c r="A22" s="37">
        <v>5513</v>
      </c>
      <c r="B22" s="15" t="s">
        <v>34</v>
      </c>
      <c r="C22" s="16" t="s">
        <v>91</v>
      </c>
      <c r="D22" s="42">
        <v>3616550.0000000061</v>
      </c>
      <c r="E22" s="38">
        <v>223313.54999999981</v>
      </c>
      <c r="F22" s="38">
        <v>286020.82999999978</v>
      </c>
      <c r="G22" s="42">
        <v>322394.42</v>
      </c>
      <c r="H22" s="17">
        <v>358786.7</v>
      </c>
      <c r="I22" s="17"/>
      <c r="J22" s="17"/>
      <c r="K22" s="17"/>
      <c r="L22" s="17"/>
      <c r="M22" s="17"/>
      <c r="N22" s="17"/>
      <c r="O22" s="17"/>
      <c r="P22" s="17"/>
      <c r="Q22" s="34">
        <f t="shared" si="1"/>
        <v>1190515.4999999995</v>
      </c>
      <c r="R22" s="33">
        <f t="shared" si="2"/>
        <v>0.32918541151096969</v>
      </c>
      <c r="T22" s="7"/>
    </row>
    <row r="23" spans="1:20" x14ac:dyDescent="0.3">
      <c r="A23" s="37">
        <v>5514</v>
      </c>
      <c r="B23" s="15" t="s">
        <v>34</v>
      </c>
      <c r="C23" s="16" t="s">
        <v>69</v>
      </c>
      <c r="D23" s="42">
        <v>944999.99999999965</v>
      </c>
      <c r="E23" s="38">
        <v>19181.23</v>
      </c>
      <c r="F23" s="38">
        <v>40120.5</v>
      </c>
      <c r="G23" s="42">
        <v>63229.400000000009</v>
      </c>
      <c r="H23" s="17">
        <v>62703.440000000017</v>
      </c>
      <c r="I23" s="17"/>
      <c r="J23" s="17"/>
      <c r="K23" s="17"/>
      <c r="L23" s="17"/>
      <c r="M23" s="17"/>
      <c r="N23" s="17"/>
      <c r="O23" s="17"/>
      <c r="P23" s="17"/>
      <c r="Q23" s="34">
        <f t="shared" si="1"/>
        <v>185234.57</v>
      </c>
      <c r="R23" s="33">
        <f t="shared" si="2"/>
        <v>0.19601541798941807</v>
      </c>
      <c r="T23" s="7"/>
    </row>
    <row r="24" spans="1:20" ht="27" x14ac:dyDescent="0.3">
      <c r="A24" s="37">
        <v>5515</v>
      </c>
      <c r="B24" s="15" t="s">
        <v>34</v>
      </c>
      <c r="C24" s="16" t="s">
        <v>70</v>
      </c>
      <c r="D24" s="42">
        <v>840536.99999999732</v>
      </c>
      <c r="E24" s="38">
        <v>43603.040000000001</v>
      </c>
      <c r="F24" s="38">
        <v>42763.34</v>
      </c>
      <c r="G24" s="42">
        <v>176195.7</v>
      </c>
      <c r="H24" s="17">
        <v>31033.8</v>
      </c>
      <c r="I24" s="17"/>
      <c r="J24" s="17"/>
      <c r="K24" s="17"/>
      <c r="L24" s="17"/>
      <c r="M24" s="17"/>
      <c r="N24" s="17"/>
      <c r="O24" s="17"/>
      <c r="P24" s="17"/>
      <c r="Q24" s="34">
        <f t="shared" si="1"/>
        <v>293595.88</v>
      </c>
      <c r="R24" s="33">
        <f t="shared" si="2"/>
        <v>0.34929560507152085</v>
      </c>
      <c r="T24" s="7"/>
    </row>
    <row r="25" spans="1:20" x14ac:dyDescent="0.3">
      <c r="A25" s="37">
        <v>5521</v>
      </c>
      <c r="B25" s="15" t="s">
        <v>34</v>
      </c>
      <c r="C25" s="16" t="s">
        <v>71</v>
      </c>
      <c r="D25" s="42">
        <v>2685920</v>
      </c>
      <c r="E25" s="38">
        <v>122950.4999999999</v>
      </c>
      <c r="F25" s="38">
        <v>120990.2699999999</v>
      </c>
      <c r="G25" s="42">
        <v>399330.44000000018</v>
      </c>
      <c r="H25" s="17">
        <v>136275.79999999999</v>
      </c>
      <c r="I25" s="17"/>
      <c r="J25" s="17"/>
      <c r="K25" s="17"/>
      <c r="L25" s="17"/>
      <c r="M25" s="17"/>
      <c r="N25" s="17"/>
      <c r="O25" s="17"/>
      <c r="P25" s="17"/>
      <c r="Q25" s="34">
        <f t="shared" si="1"/>
        <v>779547.01</v>
      </c>
      <c r="R25" s="33">
        <f t="shared" si="2"/>
        <v>0.29023463468755584</v>
      </c>
      <c r="T25" s="7"/>
    </row>
    <row r="26" spans="1:20" x14ac:dyDescent="0.3">
      <c r="A26" s="37">
        <v>5522</v>
      </c>
      <c r="B26" s="15" t="s">
        <v>34</v>
      </c>
      <c r="C26" s="16" t="s">
        <v>72</v>
      </c>
      <c r="D26" s="42">
        <v>169120</v>
      </c>
      <c r="E26" s="38">
        <v>11378.38</v>
      </c>
      <c r="F26" s="38">
        <v>7757.8099999999986</v>
      </c>
      <c r="G26" s="42">
        <v>9659.32</v>
      </c>
      <c r="H26" s="17">
        <v>7855.2000000000007</v>
      </c>
      <c r="I26" s="17"/>
      <c r="J26" s="17"/>
      <c r="K26" s="17"/>
      <c r="L26" s="17"/>
      <c r="M26" s="17"/>
      <c r="N26" s="17"/>
      <c r="O26" s="17"/>
      <c r="P26" s="17"/>
      <c r="Q26" s="34">
        <f t="shared" si="1"/>
        <v>36650.71</v>
      </c>
      <c r="R26" s="33">
        <f t="shared" si="2"/>
        <v>0.2167142265846736</v>
      </c>
      <c r="T26" s="7"/>
    </row>
    <row r="27" spans="1:20" x14ac:dyDescent="0.3">
      <c r="A27" s="37">
        <v>5524</v>
      </c>
      <c r="B27" s="15" t="s">
        <v>34</v>
      </c>
      <c r="C27" s="16" t="s">
        <v>73</v>
      </c>
      <c r="D27" s="42">
        <v>2008430.0000000061</v>
      </c>
      <c r="E27" s="38">
        <v>63596.079999999987</v>
      </c>
      <c r="F27" s="38">
        <v>70358.739999999962</v>
      </c>
      <c r="G27" s="42">
        <v>82567.039999999979</v>
      </c>
      <c r="H27" s="17">
        <v>98180.94000000009</v>
      </c>
      <c r="I27" s="17"/>
      <c r="J27" s="17"/>
      <c r="K27" s="17"/>
      <c r="L27" s="17"/>
      <c r="M27" s="17"/>
      <c r="N27" s="17"/>
      <c r="O27" s="17"/>
      <c r="P27" s="17"/>
      <c r="Q27" s="34">
        <f t="shared" si="1"/>
        <v>314702.80000000005</v>
      </c>
      <c r="R27" s="33">
        <f t="shared" si="2"/>
        <v>0.15669094765563107</v>
      </c>
      <c r="T27" s="7"/>
    </row>
    <row r="28" spans="1:20" ht="27" x14ac:dyDescent="0.3">
      <c r="A28" s="37">
        <v>5525</v>
      </c>
      <c r="B28" s="15" t="s">
        <v>34</v>
      </c>
      <c r="C28" s="16" t="s">
        <v>74</v>
      </c>
      <c r="D28" s="42">
        <v>190000</v>
      </c>
      <c r="E28" s="38">
        <v>19769.87</v>
      </c>
      <c r="F28" s="38">
        <v>12381.61</v>
      </c>
      <c r="G28" s="42">
        <v>2154.88</v>
      </c>
      <c r="H28" s="17">
        <v>1529.88</v>
      </c>
      <c r="I28" s="17"/>
      <c r="J28" s="17"/>
      <c r="K28" s="17"/>
      <c r="L28" s="17"/>
      <c r="M28" s="17"/>
      <c r="N28" s="17"/>
      <c r="O28" s="17"/>
      <c r="P28" s="17"/>
      <c r="Q28" s="34">
        <f t="shared" si="1"/>
        <v>35836.239999999998</v>
      </c>
      <c r="R28" s="33">
        <f t="shared" si="2"/>
        <v>0.1886117894736842</v>
      </c>
      <c r="T28" s="7"/>
    </row>
    <row r="29" spans="1:20" x14ac:dyDescent="0.3">
      <c r="A29" s="37">
        <v>5531</v>
      </c>
      <c r="B29" s="15" t="s">
        <v>34</v>
      </c>
      <c r="C29" s="16" t="s">
        <v>75</v>
      </c>
      <c r="D29" s="42">
        <v>96000</v>
      </c>
      <c r="E29" s="38">
        <v>434</v>
      </c>
      <c r="F29" s="38">
        <v>13541.31</v>
      </c>
      <c r="G29" s="42">
        <v>4507.57</v>
      </c>
      <c r="H29" s="17">
        <v>43240.350000000013</v>
      </c>
      <c r="I29" s="17"/>
      <c r="J29" s="17"/>
      <c r="K29" s="17"/>
      <c r="L29" s="17"/>
      <c r="M29" s="17"/>
      <c r="N29" s="17"/>
      <c r="O29" s="17"/>
      <c r="P29" s="17"/>
      <c r="Q29" s="34">
        <f t="shared" si="1"/>
        <v>61723.23000000001</v>
      </c>
      <c r="R29" s="33">
        <f t="shared" si="2"/>
        <v>0.64295031250000012</v>
      </c>
      <c r="T29" s="7"/>
    </row>
    <row r="30" spans="1:20" x14ac:dyDescent="0.3">
      <c r="A30" s="37">
        <v>5532</v>
      </c>
      <c r="B30" s="15" t="s">
        <v>34</v>
      </c>
      <c r="C30" s="16" t="s">
        <v>92</v>
      </c>
      <c r="D30" s="42">
        <v>454728.00000000029</v>
      </c>
      <c r="E30" s="38">
        <v>7133.170000000001</v>
      </c>
      <c r="F30" s="38">
        <v>68994.12</v>
      </c>
      <c r="G30" s="42">
        <v>35111.730000000003</v>
      </c>
      <c r="H30" s="17">
        <v>13096.05</v>
      </c>
      <c r="I30" s="17"/>
      <c r="J30" s="17"/>
      <c r="K30" s="17"/>
      <c r="L30" s="17"/>
      <c r="M30" s="17"/>
      <c r="N30" s="17"/>
      <c r="O30" s="17"/>
      <c r="P30" s="17"/>
      <c r="Q30" s="34">
        <f t="shared" si="1"/>
        <v>124335.06999999999</v>
      </c>
      <c r="R30" s="33">
        <f t="shared" si="2"/>
        <v>0.27342734557801568</v>
      </c>
      <c r="T30" s="7"/>
    </row>
    <row r="31" spans="1:20" x14ac:dyDescent="0.3">
      <c r="A31" s="37">
        <v>5539</v>
      </c>
      <c r="B31" s="15" t="s">
        <v>34</v>
      </c>
      <c r="C31" s="16" t="s">
        <v>77</v>
      </c>
      <c r="D31" s="42">
        <v>36329.999999999971</v>
      </c>
      <c r="E31" s="38">
        <v>674.71</v>
      </c>
      <c r="F31" s="38">
        <v>1114.1600000000001</v>
      </c>
      <c r="G31" s="42">
        <v>484.1</v>
      </c>
      <c r="H31" s="17">
        <v>673.95</v>
      </c>
      <c r="I31" s="17"/>
      <c r="J31" s="17"/>
      <c r="K31" s="17"/>
      <c r="L31" s="17"/>
      <c r="M31" s="17"/>
      <c r="N31" s="17"/>
      <c r="O31" s="17"/>
      <c r="P31" s="17"/>
      <c r="Q31" s="34">
        <f t="shared" si="1"/>
        <v>2946.92</v>
      </c>
      <c r="R31" s="33">
        <f t="shared" si="2"/>
        <v>8.1115331681805736E-2</v>
      </c>
      <c r="T31" s="7"/>
    </row>
    <row r="32" spans="1:20" x14ac:dyDescent="0.3">
      <c r="A32" s="37">
        <v>5540</v>
      </c>
      <c r="B32" s="15" t="s">
        <v>34</v>
      </c>
      <c r="C32" s="16" t="s">
        <v>78</v>
      </c>
      <c r="D32" s="42">
        <v>1005521.000000003</v>
      </c>
      <c r="E32" s="38">
        <v>47753.059999999983</v>
      </c>
      <c r="F32" s="38">
        <v>54604.349999999969</v>
      </c>
      <c r="G32" s="42">
        <v>67006.590000000026</v>
      </c>
      <c r="H32" s="17">
        <v>50190.060000000027</v>
      </c>
      <c r="I32" s="17"/>
      <c r="J32" s="17"/>
      <c r="K32" s="17"/>
      <c r="L32" s="17"/>
      <c r="M32" s="17"/>
      <c r="N32" s="17"/>
      <c r="O32" s="17"/>
      <c r="P32" s="17"/>
      <c r="Q32" s="34">
        <f t="shared" si="1"/>
        <v>219554.06</v>
      </c>
      <c r="R32" s="33">
        <f t="shared" si="2"/>
        <v>0.21834855761341568</v>
      </c>
      <c r="T32" s="7"/>
    </row>
    <row r="33" spans="1:29" x14ac:dyDescent="0.3">
      <c r="A33" s="37">
        <v>6010</v>
      </c>
      <c r="B33" s="15" t="s">
        <v>34</v>
      </c>
      <c r="C33" s="16" t="s">
        <v>93</v>
      </c>
      <c r="D33" s="42">
        <v>71270.000000000247</v>
      </c>
      <c r="E33" s="38">
        <v>3052.91</v>
      </c>
      <c r="F33" s="38">
        <v>603.13</v>
      </c>
      <c r="G33" s="42">
        <v>1049.22</v>
      </c>
      <c r="H33" s="17">
        <v>19857.88</v>
      </c>
      <c r="I33" s="17"/>
      <c r="J33" s="17"/>
      <c r="K33" s="17"/>
      <c r="L33" s="17"/>
      <c r="M33" s="17"/>
      <c r="N33" s="17"/>
      <c r="O33" s="17"/>
      <c r="P33" s="17"/>
      <c r="Q33" s="34">
        <f t="shared" si="1"/>
        <v>24563.14</v>
      </c>
      <c r="R33" s="33">
        <f t="shared" si="2"/>
        <v>0.3446490809597294</v>
      </c>
      <c r="T33" s="7"/>
    </row>
    <row r="34" spans="1:29" x14ac:dyDescent="0.3">
      <c r="A34" s="39"/>
      <c r="B34" s="19"/>
      <c r="C34" s="2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T34" s="7"/>
    </row>
    <row r="35" spans="1:29" x14ac:dyDescent="0.3">
      <c r="A35" s="9" t="s">
        <v>97</v>
      </c>
      <c r="B35" s="1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29" s="11" customFormat="1" ht="27" x14ac:dyDescent="0.3">
      <c r="A36" s="45" t="s">
        <v>39</v>
      </c>
      <c r="B36" s="45" t="s">
        <v>81</v>
      </c>
      <c r="C36" s="45" t="s">
        <v>53</v>
      </c>
      <c r="D36" s="45" t="s">
        <v>38</v>
      </c>
      <c r="E36" s="45" t="s">
        <v>36</v>
      </c>
      <c r="F36" s="45" t="s">
        <v>37</v>
      </c>
      <c r="G36" s="45" t="s">
        <v>43</v>
      </c>
      <c r="H36" s="45" t="s">
        <v>44</v>
      </c>
      <c r="I36" s="45" t="s">
        <v>45</v>
      </c>
      <c r="J36" s="45" t="s">
        <v>46</v>
      </c>
      <c r="K36" s="45" t="s">
        <v>47</v>
      </c>
      <c r="L36" s="45" t="s">
        <v>48</v>
      </c>
      <c r="M36" s="45" t="s">
        <v>49</v>
      </c>
      <c r="N36" s="45" t="s">
        <v>50</v>
      </c>
      <c r="O36" s="45" t="s">
        <v>51</v>
      </c>
      <c r="P36" s="45" t="s">
        <v>52</v>
      </c>
      <c r="Q36" s="46" t="s">
        <v>82</v>
      </c>
      <c r="R36" s="46" t="s">
        <v>42</v>
      </c>
    </row>
    <row r="37" spans="1:29" x14ac:dyDescent="0.3">
      <c r="A37" s="12"/>
      <c r="B37" s="13"/>
      <c r="C37" s="14" t="s">
        <v>40</v>
      </c>
      <c r="D37" s="32">
        <f t="shared" ref="D37:Q37" si="3">SUM(D38:D64)</f>
        <v>53919885.403999999</v>
      </c>
      <c r="E37" s="32">
        <f t="shared" si="3"/>
        <v>3542911.4700000007</v>
      </c>
      <c r="F37" s="32">
        <f t="shared" si="3"/>
        <v>3686499.0999999996</v>
      </c>
      <c r="G37" s="32">
        <f t="shared" si="3"/>
        <v>4423788.7100000009</v>
      </c>
      <c r="H37" s="32">
        <f t="shared" si="3"/>
        <v>4355282.4200000009</v>
      </c>
      <c r="I37" s="32">
        <f t="shared" si="3"/>
        <v>0</v>
      </c>
      <c r="J37" s="32">
        <f t="shared" si="3"/>
        <v>0</v>
      </c>
      <c r="K37" s="32">
        <f t="shared" si="3"/>
        <v>0</v>
      </c>
      <c r="L37" s="32">
        <f t="shared" si="3"/>
        <v>0</v>
      </c>
      <c r="M37" s="32">
        <f t="shared" si="3"/>
        <v>0</v>
      </c>
      <c r="N37" s="32">
        <f t="shared" si="3"/>
        <v>0</v>
      </c>
      <c r="O37" s="32">
        <f t="shared" si="3"/>
        <v>0</v>
      </c>
      <c r="P37" s="32">
        <f t="shared" si="3"/>
        <v>0</v>
      </c>
      <c r="Q37" s="32">
        <f t="shared" si="3"/>
        <v>16008481.700000007</v>
      </c>
      <c r="R37" s="33">
        <f>Q37/D37</f>
        <v>0.29689383758987797</v>
      </c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27" x14ac:dyDescent="0.3">
      <c r="A38" s="52">
        <v>1554</v>
      </c>
      <c r="B38" s="51" t="s">
        <v>33</v>
      </c>
      <c r="C38" s="57" t="s">
        <v>55</v>
      </c>
      <c r="D38" s="42">
        <v>1165685</v>
      </c>
      <c r="E38" s="38">
        <v>0</v>
      </c>
      <c r="F38" s="38">
        <v>0</v>
      </c>
      <c r="G38" s="17">
        <v>23828.52</v>
      </c>
      <c r="H38" s="17">
        <v>322181.7</v>
      </c>
      <c r="I38" s="17"/>
      <c r="J38" s="17"/>
      <c r="K38" s="17"/>
      <c r="L38" s="17"/>
      <c r="M38" s="17"/>
      <c r="N38" s="17"/>
      <c r="O38" s="17"/>
      <c r="P38" s="17"/>
      <c r="Q38" s="34">
        <f t="shared" ref="Q38:Q64" si="4">E38+F38+G38+H38+I38+J38+K38+L38+M38+N38+O38+P38</f>
        <v>346010.22000000003</v>
      </c>
      <c r="R38" s="33">
        <f t="shared" ref="R38:R64" si="5">Q38/D38</f>
        <v>0.29682994977202248</v>
      </c>
      <c r="T38" s="7"/>
      <c r="U38" s="7"/>
      <c r="V38" s="7"/>
      <c r="W38" s="7"/>
      <c r="X38" s="7"/>
    </row>
    <row r="39" spans="1:29" ht="27" x14ac:dyDescent="0.3">
      <c r="A39" s="41">
        <v>1555</v>
      </c>
      <c r="B39" s="53" t="s">
        <v>33</v>
      </c>
      <c r="C39" s="54" t="s">
        <v>56</v>
      </c>
      <c r="D39" s="42">
        <v>99999.999999999985</v>
      </c>
      <c r="E39" s="38">
        <v>0</v>
      </c>
      <c r="F39" s="38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  <c r="Q39" s="34">
        <f t="shared" si="4"/>
        <v>0</v>
      </c>
      <c r="R39" s="33">
        <f t="shared" si="5"/>
        <v>0</v>
      </c>
      <c r="T39" s="7"/>
    </row>
    <row r="40" spans="1:29" x14ac:dyDescent="0.3">
      <c r="A40" s="41">
        <v>1551</v>
      </c>
      <c r="B40" s="53" t="s">
        <v>33</v>
      </c>
      <c r="C40" s="54" t="s">
        <v>83</v>
      </c>
      <c r="D40" s="42">
        <v>2462000</v>
      </c>
      <c r="E40" s="38">
        <v>0</v>
      </c>
      <c r="F40" s="38">
        <v>0</v>
      </c>
      <c r="G40" s="17">
        <v>218593.5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  <c r="Q40" s="34">
        <f t="shared" si="4"/>
        <v>218593.5</v>
      </c>
      <c r="R40" s="33">
        <f t="shared" si="5"/>
        <v>8.8786961819658811E-2</v>
      </c>
      <c r="T40" s="7"/>
    </row>
    <row r="41" spans="1:29" x14ac:dyDescent="0.3">
      <c r="A41" s="41">
        <v>1560</v>
      </c>
      <c r="B41" s="53" t="s">
        <v>33</v>
      </c>
      <c r="C41" s="54" t="s">
        <v>84</v>
      </c>
      <c r="D41" s="42"/>
      <c r="E41" s="38">
        <v>7044.89</v>
      </c>
      <c r="F41" s="38"/>
      <c r="G41" s="17"/>
      <c r="H41" s="17">
        <v>28548</v>
      </c>
      <c r="I41" s="17"/>
      <c r="J41" s="17"/>
      <c r="K41" s="17"/>
      <c r="L41" s="17"/>
      <c r="M41" s="17"/>
      <c r="N41" s="17"/>
      <c r="O41" s="17"/>
      <c r="P41" s="17"/>
      <c r="Q41" s="34">
        <f t="shared" si="4"/>
        <v>35592.89</v>
      </c>
      <c r="R41" s="33"/>
      <c r="T41" s="7"/>
    </row>
    <row r="42" spans="1:29" x14ac:dyDescent="0.3">
      <c r="A42" s="41">
        <v>4138</v>
      </c>
      <c r="B42" s="15" t="s">
        <v>34</v>
      </c>
      <c r="C42" s="54" t="s">
        <v>101</v>
      </c>
      <c r="D42" s="42">
        <v>10000</v>
      </c>
      <c r="E42" s="38">
        <v>0</v>
      </c>
      <c r="F42" s="38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  <c r="Q42" s="34">
        <f t="shared" si="4"/>
        <v>0</v>
      </c>
      <c r="R42" s="33">
        <f t="shared" si="5"/>
        <v>0</v>
      </c>
      <c r="T42" s="7"/>
    </row>
    <row r="43" spans="1:29" x14ac:dyDescent="0.3">
      <c r="A43" s="37">
        <v>5002</v>
      </c>
      <c r="B43" s="15" t="s">
        <v>34</v>
      </c>
      <c r="C43" s="16" t="s">
        <v>85</v>
      </c>
      <c r="D43" s="42">
        <v>16317824</v>
      </c>
      <c r="E43" s="38">
        <v>1296434.3899999999</v>
      </c>
      <c r="F43" s="38">
        <v>1295477.5900000001</v>
      </c>
      <c r="G43" s="17">
        <v>1413896.28</v>
      </c>
      <c r="H43" s="17">
        <v>1502074.25</v>
      </c>
      <c r="I43" s="17"/>
      <c r="J43" s="17"/>
      <c r="K43" s="17"/>
      <c r="L43" s="17"/>
      <c r="M43" s="17"/>
      <c r="N43" s="17"/>
      <c r="O43" s="17"/>
      <c r="P43" s="17"/>
      <c r="Q43" s="34">
        <f t="shared" si="4"/>
        <v>5507882.5099999998</v>
      </c>
      <c r="R43" s="33">
        <f t="shared" si="5"/>
        <v>0.33753780589862958</v>
      </c>
      <c r="T43" s="7"/>
    </row>
    <row r="44" spans="1:29" x14ac:dyDescent="0.3">
      <c r="A44" s="37">
        <v>5003</v>
      </c>
      <c r="B44" s="15" t="s">
        <v>34</v>
      </c>
      <c r="C44" s="16" t="s">
        <v>86</v>
      </c>
      <c r="D44" s="42">
        <v>7506031</v>
      </c>
      <c r="E44" s="38">
        <v>545181.93000000005</v>
      </c>
      <c r="F44" s="38">
        <v>571598.94999999995</v>
      </c>
      <c r="G44" s="17">
        <v>577327.75</v>
      </c>
      <c r="H44" s="17">
        <v>600261.2300000001</v>
      </c>
      <c r="I44" s="17"/>
      <c r="J44" s="17"/>
      <c r="K44" s="17"/>
      <c r="L44" s="17"/>
      <c r="M44" s="17"/>
      <c r="N44" s="17"/>
      <c r="O44" s="17"/>
      <c r="P44" s="17"/>
      <c r="Q44" s="34">
        <f t="shared" si="4"/>
        <v>2294369.86</v>
      </c>
      <c r="R44" s="33">
        <f t="shared" si="5"/>
        <v>0.30567018175118116</v>
      </c>
      <c r="T44" s="7"/>
    </row>
    <row r="45" spans="1:29" ht="27" x14ac:dyDescent="0.3">
      <c r="A45" s="37">
        <v>5005</v>
      </c>
      <c r="B45" s="15" t="s">
        <v>34</v>
      </c>
      <c r="C45" s="16" t="s">
        <v>87</v>
      </c>
      <c r="D45" s="42">
        <v>400796</v>
      </c>
      <c r="E45" s="38">
        <v>23617</v>
      </c>
      <c r="F45" s="38">
        <v>28410</v>
      </c>
      <c r="G45" s="17">
        <v>27337.5</v>
      </c>
      <c r="H45" s="17">
        <v>32151</v>
      </c>
      <c r="I45" s="17"/>
      <c r="J45" s="17"/>
      <c r="K45" s="17"/>
      <c r="L45" s="17"/>
      <c r="M45" s="17"/>
      <c r="N45" s="17"/>
      <c r="O45" s="17"/>
      <c r="P45" s="17"/>
      <c r="Q45" s="34">
        <f t="shared" si="4"/>
        <v>111515.5</v>
      </c>
      <c r="R45" s="33">
        <f t="shared" si="5"/>
        <v>0.27823506222616995</v>
      </c>
      <c r="T45" s="7"/>
    </row>
    <row r="46" spans="1:29" x14ac:dyDescent="0.3">
      <c r="A46" s="37">
        <v>5008</v>
      </c>
      <c r="B46" s="15" t="s">
        <v>34</v>
      </c>
      <c r="C46" s="16" t="s">
        <v>88</v>
      </c>
      <c r="D46" s="42">
        <v>895182</v>
      </c>
      <c r="E46" s="38">
        <v>3623</v>
      </c>
      <c r="F46" s="38">
        <v>5335</v>
      </c>
      <c r="G46" s="17">
        <v>2243</v>
      </c>
      <c r="H46" s="17">
        <v>31953</v>
      </c>
      <c r="I46" s="17"/>
      <c r="J46" s="17"/>
      <c r="K46" s="17"/>
      <c r="L46" s="17"/>
      <c r="M46" s="17"/>
      <c r="N46" s="17"/>
      <c r="O46" s="17"/>
      <c r="P46" s="17"/>
      <c r="Q46" s="34">
        <f t="shared" si="4"/>
        <v>43154</v>
      </c>
      <c r="R46" s="33">
        <f t="shared" si="5"/>
        <v>4.8206956797612104E-2</v>
      </c>
      <c r="T46" s="7"/>
    </row>
    <row r="47" spans="1:29" x14ac:dyDescent="0.3">
      <c r="A47" s="37">
        <v>5050</v>
      </c>
      <c r="B47" s="15" t="s">
        <v>34</v>
      </c>
      <c r="C47" s="16" t="s">
        <v>62</v>
      </c>
      <c r="D47" s="42">
        <v>53299.999999999993</v>
      </c>
      <c r="E47" s="38">
        <v>5775.880000000001</v>
      </c>
      <c r="F47" s="38">
        <v>2620.92</v>
      </c>
      <c r="G47" s="17">
        <v>3461.9299999999989</v>
      </c>
      <c r="H47" s="17">
        <v>1773.14</v>
      </c>
      <c r="I47" s="17"/>
      <c r="J47" s="17"/>
      <c r="K47" s="17"/>
      <c r="L47" s="17"/>
      <c r="M47" s="17"/>
      <c r="N47" s="17"/>
      <c r="O47" s="17"/>
      <c r="P47" s="17"/>
      <c r="Q47" s="34">
        <f t="shared" si="4"/>
        <v>13631.869999999999</v>
      </c>
      <c r="R47" s="33">
        <f t="shared" si="5"/>
        <v>0.25575741088180115</v>
      </c>
      <c r="T47" s="7"/>
    </row>
    <row r="48" spans="1:29" x14ac:dyDescent="0.3">
      <c r="A48" s="37">
        <v>5060</v>
      </c>
      <c r="B48" s="15" t="s">
        <v>34</v>
      </c>
      <c r="C48" s="16" t="s">
        <v>89</v>
      </c>
      <c r="D48" s="42">
        <v>8267924.4039999954</v>
      </c>
      <c r="E48" s="38">
        <v>636044.85000000091</v>
      </c>
      <c r="F48" s="38">
        <v>646185.12000000023</v>
      </c>
      <c r="G48" s="17">
        <v>687511.64000000048</v>
      </c>
      <c r="H48" s="17">
        <v>725112.85000000102</v>
      </c>
      <c r="I48" s="17"/>
      <c r="J48" s="17"/>
      <c r="K48" s="17"/>
      <c r="L48" s="17"/>
      <c r="M48" s="17"/>
      <c r="N48" s="17"/>
      <c r="O48" s="17"/>
      <c r="P48" s="17"/>
      <c r="Q48" s="34">
        <f t="shared" si="4"/>
        <v>2694854.4600000028</v>
      </c>
      <c r="R48" s="33">
        <f t="shared" si="5"/>
        <v>0.32594086838726305</v>
      </c>
      <c r="T48" s="7"/>
    </row>
    <row r="49" spans="1:20" x14ac:dyDescent="0.3">
      <c r="A49" s="37">
        <v>5500</v>
      </c>
      <c r="B49" s="15" t="s">
        <v>34</v>
      </c>
      <c r="C49" s="16" t="s">
        <v>64</v>
      </c>
      <c r="D49" s="42">
        <v>1245339.9999999991</v>
      </c>
      <c r="E49" s="38">
        <v>92293.649999999965</v>
      </c>
      <c r="F49" s="38">
        <v>92751.979999999923</v>
      </c>
      <c r="G49" s="17">
        <v>95224.660000000062</v>
      </c>
      <c r="H49" s="17">
        <v>98180.290000000023</v>
      </c>
      <c r="I49" s="17"/>
      <c r="J49" s="17"/>
      <c r="K49" s="17"/>
      <c r="L49" s="17"/>
      <c r="M49" s="17"/>
      <c r="N49" s="17"/>
      <c r="O49" s="17"/>
      <c r="P49" s="17"/>
      <c r="Q49" s="34">
        <f t="shared" si="4"/>
        <v>378450.57999999996</v>
      </c>
      <c r="R49" s="33">
        <f t="shared" si="5"/>
        <v>0.30389337851510451</v>
      </c>
      <c r="T49" s="7"/>
    </row>
    <row r="50" spans="1:20" x14ac:dyDescent="0.3">
      <c r="A50" s="37">
        <v>5503</v>
      </c>
      <c r="B50" s="15" t="s">
        <v>34</v>
      </c>
      <c r="C50" s="16" t="s">
        <v>65</v>
      </c>
      <c r="D50" s="42">
        <v>183381.99999999991</v>
      </c>
      <c r="E50" s="38">
        <v>10703.86</v>
      </c>
      <c r="F50" s="38">
        <v>5125.75</v>
      </c>
      <c r="G50" s="17">
        <v>2406.5700000000002</v>
      </c>
      <c r="H50" s="17">
        <v>6133.8899999999994</v>
      </c>
      <c r="I50" s="17"/>
      <c r="J50" s="17"/>
      <c r="K50" s="17"/>
      <c r="L50" s="17"/>
      <c r="M50" s="17"/>
      <c r="N50" s="17"/>
      <c r="O50" s="17"/>
      <c r="P50" s="17"/>
      <c r="Q50" s="34">
        <f t="shared" si="4"/>
        <v>24370.07</v>
      </c>
      <c r="R50" s="33">
        <f t="shared" si="5"/>
        <v>0.13289237765974857</v>
      </c>
      <c r="T50" s="7"/>
    </row>
    <row r="51" spans="1:20" x14ac:dyDescent="0.3">
      <c r="A51" s="37">
        <v>5504</v>
      </c>
      <c r="B51" s="15" t="s">
        <v>34</v>
      </c>
      <c r="C51" s="16" t="s">
        <v>90</v>
      </c>
      <c r="D51" s="42">
        <v>125086</v>
      </c>
      <c r="E51" s="38">
        <v>9113.3799999999992</v>
      </c>
      <c r="F51" s="38">
        <v>9148.869999999999</v>
      </c>
      <c r="G51" s="17">
        <v>15010.31</v>
      </c>
      <c r="H51" s="17">
        <v>9045.1</v>
      </c>
      <c r="I51" s="17"/>
      <c r="J51" s="17"/>
      <c r="K51" s="17"/>
      <c r="L51" s="17"/>
      <c r="M51" s="17"/>
      <c r="N51" s="17"/>
      <c r="O51" s="17"/>
      <c r="P51" s="17"/>
      <c r="Q51" s="34">
        <f t="shared" si="4"/>
        <v>42317.659999999996</v>
      </c>
      <c r="R51" s="33">
        <f t="shared" si="5"/>
        <v>0.33830852373566983</v>
      </c>
      <c r="T51" s="7"/>
    </row>
    <row r="52" spans="1:20" x14ac:dyDescent="0.3">
      <c r="A52" s="37">
        <v>5511</v>
      </c>
      <c r="B52" s="15" t="s">
        <v>34</v>
      </c>
      <c r="C52" s="16" t="s">
        <v>67</v>
      </c>
      <c r="D52" s="42">
        <v>3217928.9999999991</v>
      </c>
      <c r="E52" s="38">
        <v>350238.14</v>
      </c>
      <c r="F52" s="38">
        <v>310594.75</v>
      </c>
      <c r="G52" s="17">
        <v>314768.63999999972</v>
      </c>
      <c r="H52" s="17">
        <v>174443.9199999999</v>
      </c>
      <c r="I52" s="17"/>
      <c r="J52" s="17"/>
      <c r="K52" s="17"/>
      <c r="L52" s="17"/>
      <c r="M52" s="17"/>
      <c r="N52" s="17"/>
      <c r="O52" s="17"/>
      <c r="P52" s="17"/>
      <c r="Q52" s="34">
        <f t="shared" si="4"/>
        <v>1150045.4499999997</v>
      </c>
      <c r="R52" s="33">
        <f t="shared" si="5"/>
        <v>0.35738683171692104</v>
      </c>
      <c r="T52" s="7"/>
    </row>
    <row r="53" spans="1:20" x14ac:dyDescent="0.3">
      <c r="A53" s="37">
        <v>5513</v>
      </c>
      <c r="B53" s="15" t="s">
        <v>34</v>
      </c>
      <c r="C53" s="16" t="s">
        <v>91</v>
      </c>
      <c r="D53" s="42">
        <v>3616550</v>
      </c>
      <c r="E53" s="38">
        <v>223313.54999999981</v>
      </c>
      <c r="F53" s="38">
        <v>286020.82999999978</v>
      </c>
      <c r="G53" s="17">
        <v>322394.42</v>
      </c>
      <c r="H53" s="17">
        <v>358786.7</v>
      </c>
      <c r="I53" s="17"/>
      <c r="J53" s="17"/>
      <c r="K53" s="17"/>
      <c r="L53" s="17"/>
      <c r="M53" s="17"/>
      <c r="N53" s="17"/>
      <c r="O53" s="17"/>
      <c r="P53" s="17"/>
      <c r="Q53" s="34">
        <f t="shared" si="4"/>
        <v>1190515.4999999995</v>
      </c>
      <c r="R53" s="33">
        <f t="shared" si="5"/>
        <v>0.32918541151097025</v>
      </c>
      <c r="T53" s="7"/>
    </row>
    <row r="54" spans="1:20" x14ac:dyDescent="0.3">
      <c r="A54" s="37">
        <v>5514</v>
      </c>
      <c r="B54" s="15" t="s">
        <v>34</v>
      </c>
      <c r="C54" s="16" t="s">
        <v>69</v>
      </c>
      <c r="D54" s="42">
        <v>945000</v>
      </c>
      <c r="E54" s="38">
        <v>19181.23</v>
      </c>
      <c r="F54" s="38">
        <v>40120.5</v>
      </c>
      <c r="G54" s="17">
        <v>63229.400000000009</v>
      </c>
      <c r="H54" s="17">
        <v>62703.440000000017</v>
      </c>
      <c r="I54" s="17"/>
      <c r="J54" s="17"/>
      <c r="K54" s="17"/>
      <c r="L54" s="17"/>
      <c r="M54" s="17"/>
      <c r="N54" s="17"/>
      <c r="O54" s="17"/>
      <c r="P54" s="17"/>
      <c r="Q54" s="34">
        <f t="shared" si="4"/>
        <v>185234.57</v>
      </c>
      <c r="R54" s="33">
        <f t="shared" si="5"/>
        <v>0.19601541798941799</v>
      </c>
      <c r="T54" s="7"/>
    </row>
    <row r="55" spans="1:20" ht="27" x14ac:dyDescent="0.3">
      <c r="A55" s="37">
        <v>5515</v>
      </c>
      <c r="B55" s="15" t="s">
        <v>34</v>
      </c>
      <c r="C55" s="16" t="s">
        <v>70</v>
      </c>
      <c r="D55" s="42">
        <v>690536.99999999988</v>
      </c>
      <c r="E55" s="38">
        <v>43603.040000000001</v>
      </c>
      <c r="F55" s="38">
        <v>42763.34</v>
      </c>
      <c r="G55" s="17">
        <v>54683.700000000033</v>
      </c>
      <c r="H55" s="17">
        <v>31033.8</v>
      </c>
      <c r="I55" s="17"/>
      <c r="J55" s="17"/>
      <c r="K55" s="17"/>
      <c r="L55" s="17"/>
      <c r="M55" s="17"/>
      <c r="N55" s="17"/>
      <c r="O55" s="17"/>
      <c r="P55" s="17"/>
      <c r="Q55" s="34">
        <f t="shared" si="4"/>
        <v>172083.88000000003</v>
      </c>
      <c r="R55" s="33">
        <f t="shared" si="5"/>
        <v>0.24920298260629056</v>
      </c>
      <c r="T55" s="7"/>
    </row>
    <row r="56" spans="1:20" x14ac:dyDescent="0.3">
      <c r="A56" s="37">
        <v>5521</v>
      </c>
      <c r="B56" s="15" t="s">
        <v>34</v>
      </c>
      <c r="C56" s="16" t="s">
        <v>71</v>
      </c>
      <c r="D56" s="42">
        <v>2685920</v>
      </c>
      <c r="E56" s="38">
        <v>122950.4999999999</v>
      </c>
      <c r="F56" s="38">
        <v>120990.2699999999</v>
      </c>
      <c r="G56" s="17">
        <v>399330.44000000018</v>
      </c>
      <c r="H56" s="17">
        <v>136275.79999999999</v>
      </c>
      <c r="I56" s="17"/>
      <c r="J56" s="17"/>
      <c r="K56" s="17"/>
      <c r="L56" s="17"/>
      <c r="M56" s="17"/>
      <c r="N56" s="17"/>
      <c r="O56" s="17"/>
      <c r="P56" s="17"/>
      <c r="Q56" s="34">
        <f t="shared" si="4"/>
        <v>779547.01</v>
      </c>
      <c r="R56" s="33">
        <f t="shared" si="5"/>
        <v>0.29023463468755584</v>
      </c>
      <c r="T56" s="7"/>
    </row>
    <row r="57" spans="1:20" x14ac:dyDescent="0.3">
      <c r="A57" s="37">
        <v>5522</v>
      </c>
      <c r="B57" s="15" t="s">
        <v>34</v>
      </c>
      <c r="C57" s="16" t="s">
        <v>72</v>
      </c>
      <c r="D57" s="42">
        <v>169120</v>
      </c>
      <c r="E57" s="38">
        <v>11378.38</v>
      </c>
      <c r="F57" s="38">
        <v>7757.8099999999986</v>
      </c>
      <c r="G57" s="17">
        <v>9659.32</v>
      </c>
      <c r="H57" s="17">
        <v>7855.2000000000007</v>
      </c>
      <c r="I57" s="17"/>
      <c r="J57" s="17"/>
      <c r="K57" s="17"/>
      <c r="L57" s="17"/>
      <c r="M57" s="17"/>
      <c r="N57" s="17"/>
      <c r="O57" s="17"/>
      <c r="P57" s="17"/>
      <c r="Q57" s="34">
        <f t="shared" si="4"/>
        <v>36650.71</v>
      </c>
      <c r="R57" s="33">
        <f t="shared" si="5"/>
        <v>0.2167142265846736</v>
      </c>
      <c r="T57" s="7"/>
    </row>
    <row r="58" spans="1:20" x14ac:dyDescent="0.3">
      <c r="A58" s="37">
        <v>5524</v>
      </c>
      <c r="B58" s="15" t="s">
        <v>34</v>
      </c>
      <c r="C58" s="16" t="s">
        <v>73</v>
      </c>
      <c r="D58" s="42">
        <v>2008430</v>
      </c>
      <c r="E58" s="38">
        <v>63596.079999999987</v>
      </c>
      <c r="F58" s="38">
        <v>70358.739999999962</v>
      </c>
      <c r="G58" s="17">
        <v>82567.039999999979</v>
      </c>
      <c r="H58" s="17">
        <v>98180.940000000104</v>
      </c>
      <c r="I58" s="17"/>
      <c r="J58" s="17"/>
      <c r="K58" s="17"/>
      <c r="L58" s="17"/>
      <c r="M58" s="17"/>
      <c r="N58" s="17"/>
      <c r="O58" s="17"/>
      <c r="P58" s="17"/>
      <c r="Q58" s="34">
        <f t="shared" si="4"/>
        <v>314702.80000000005</v>
      </c>
      <c r="R58" s="33">
        <f t="shared" si="5"/>
        <v>0.15669094765563155</v>
      </c>
      <c r="T58" s="7"/>
    </row>
    <row r="59" spans="1:20" ht="27" x14ac:dyDescent="0.3">
      <c r="A59" s="37">
        <v>5525</v>
      </c>
      <c r="B59" s="15" t="s">
        <v>34</v>
      </c>
      <c r="C59" s="16" t="s">
        <v>74</v>
      </c>
      <c r="D59" s="42">
        <v>190000</v>
      </c>
      <c r="E59" s="38">
        <v>19769.87</v>
      </c>
      <c r="F59" s="38">
        <v>12381.61</v>
      </c>
      <c r="G59" s="17">
        <v>2154.88</v>
      </c>
      <c r="H59" s="17">
        <v>1529.88</v>
      </c>
      <c r="I59" s="17"/>
      <c r="J59" s="17"/>
      <c r="K59" s="17"/>
      <c r="L59" s="17"/>
      <c r="M59" s="17"/>
      <c r="N59" s="17"/>
      <c r="O59" s="17"/>
      <c r="P59" s="17"/>
      <c r="Q59" s="34">
        <f t="shared" si="4"/>
        <v>35836.239999999998</v>
      </c>
      <c r="R59" s="33">
        <f t="shared" si="5"/>
        <v>0.1886117894736842</v>
      </c>
      <c r="T59" s="7"/>
    </row>
    <row r="60" spans="1:20" x14ac:dyDescent="0.3">
      <c r="A60" s="37">
        <v>5531</v>
      </c>
      <c r="B60" s="15" t="s">
        <v>34</v>
      </c>
      <c r="C60" s="16" t="s">
        <v>75</v>
      </c>
      <c r="D60" s="42">
        <v>96000</v>
      </c>
      <c r="E60" s="38">
        <v>434</v>
      </c>
      <c r="F60" s="38">
        <v>13541.31</v>
      </c>
      <c r="G60" s="17">
        <v>4507.57</v>
      </c>
      <c r="H60" s="17">
        <v>43240.350000000013</v>
      </c>
      <c r="I60" s="17"/>
      <c r="J60" s="17"/>
      <c r="K60" s="17"/>
      <c r="L60" s="17"/>
      <c r="M60" s="17"/>
      <c r="N60" s="17"/>
      <c r="O60" s="17"/>
      <c r="P60" s="17"/>
      <c r="Q60" s="34">
        <f t="shared" si="4"/>
        <v>61723.23000000001</v>
      </c>
      <c r="R60" s="33">
        <f t="shared" si="5"/>
        <v>0.64295031250000012</v>
      </c>
      <c r="T60" s="7"/>
    </row>
    <row r="61" spans="1:20" x14ac:dyDescent="0.3">
      <c r="A61" s="37">
        <v>5532</v>
      </c>
      <c r="B61" s="15" t="s">
        <v>34</v>
      </c>
      <c r="C61" s="16" t="s">
        <v>92</v>
      </c>
      <c r="D61" s="42">
        <v>454728</v>
      </c>
      <c r="E61" s="38">
        <v>7133.170000000001</v>
      </c>
      <c r="F61" s="38">
        <v>68994.12</v>
      </c>
      <c r="G61" s="17">
        <v>35111.730000000003</v>
      </c>
      <c r="H61" s="17">
        <v>13096.05</v>
      </c>
      <c r="I61" s="17"/>
      <c r="J61" s="17"/>
      <c r="K61" s="17"/>
      <c r="L61" s="17"/>
      <c r="M61" s="17"/>
      <c r="N61" s="17"/>
      <c r="O61" s="17"/>
      <c r="P61" s="17"/>
      <c r="Q61" s="34">
        <f t="shared" si="4"/>
        <v>124335.06999999999</v>
      </c>
      <c r="R61" s="33">
        <f t="shared" si="5"/>
        <v>0.27342734557801585</v>
      </c>
      <c r="T61" s="7"/>
    </row>
    <row r="62" spans="1:20" x14ac:dyDescent="0.3">
      <c r="A62" s="37">
        <v>5539</v>
      </c>
      <c r="B62" s="15" t="s">
        <v>34</v>
      </c>
      <c r="C62" s="16" t="s">
        <v>77</v>
      </c>
      <c r="D62" s="42">
        <v>36329.999999999993</v>
      </c>
      <c r="E62" s="38">
        <v>674.71</v>
      </c>
      <c r="F62" s="38">
        <v>1114.1600000000001</v>
      </c>
      <c r="G62" s="17">
        <v>484.1</v>
      </c>
      <c r="H62" s="17">
        <v>673.95</v>
      </c>
      <c r="I62" s="17"/>
      <c r="J62" s="17"/>
      <c r="K62" s="17"/>
      <c r="L62" s="17"/>
      <c r="M62" s="17"/>
      <c r="N62" s="17"/>
      <c r="O62" s="17"/>
      <c r="P62" s="17"/>
      <c r="Q62" s="34">
        <f t="shared" si="4"/>
        <v>2946.92</v>
      </c>
      <c r="R62" s="33">
        <f t="shared" si="5"/>
        <v>8.1115331681805694E-2</v>
      </c>
      <c r="T62" s="7"/>
    </row>
    <row r="63" spans="1:20" x14ac:dyDescent="0.3">
      <c r="A63" s="37">
        <v>5540</v>
      </c>
      <c r="B63" s="15" t="s">
        <v>34</v>
      </c>
      <c r="C63" s="16" t="s">
        <v>78</v>
      </c>
      <c r="D63" s="42">
        <v>1005521</v>
      </c>
      <c r="E63" s="38">
        <v>47753.059999999983</v>
      </c>
      <c r="F63" s="38">
        <v>54604.349999999969</v>
      </c>
      <c r="G63" s="17">
        <v>67006.590000000026</v>
      </c>
      <c r="H63" s="17">
        <v>50190.060000000027</v>
      </c>
      <c r="I63" s="17"/>
      <c r="J63" s="17"/>
      <c r="K63" s="17"/>
      <c r="L63" s="17"/>
      <c r="M63" s="17"/>
      <c r="N63" s="17"/>
      <c r="O63" s="17"/>
      <c r="P63" s="17"/>
      <c r="Q63" s="34">
        <f t="shared" si="4"/>
        <v>219554.06</v>
      </c>
      <c r="R63" s="33">
        <f t="shared" si="5"/>
        <v>0.21834855761341632</v>
      </c>
      <c r="T63" s="7"/>
    </row>
    <row r="64" spans="1:20" x14ac:dyDescent="0.3">
      <c r="A64" s="37">
        <v>6010</v>
      </c>
      <c r="B64" s="15" t="s">
        <v>34</v>
      </c>
      <c r="C64" s="16" t="s">
        <v>93</v>
      </c>
      <c r="D64" s="42">
        <v>71270</v>
      </c>
      <c r="E64" s="38">
        <v>3052.91</v>
      </c>
      <c r="F64" s="38">
        <v>603.13</v>
      </c>
      <c r="G64" s="17">
        <v>1049.22</v>
      </c>
      <c r="H64" s="17">
        <v>19857.88</v>
      </c>
      <c r="I64" s="17"/>
      <c r="J64" s="17"/>
      <c r="K64" s="17"/>
      <c r="L64" s="17"/>
      <c r="M64" s="17"/>
      <c r="N64" s="17"/>
      <c r="O64" s="17"/>
      <c r="P64" s="17"/>
      <c r="Q64" s="34">
        <f t="shared" si="4"/>
        <v>24563.14</v>
      </c>
      <c r="R64" s="33">
        <f t="shared" si="5"/>
        <v>0.34464908095973057</v>
      </c>
      <c r="T64" s="7"/>
    </row>
    <row r="65" spans="1:18" s="21" customFormat="1" ht="9" customHeight="1" x14ac:dyDescent="0.3">
      <c r="A65" s="18"/>
      <c r="B65" s="19"/>
      <c r="C65" s="20"/>
      <c r="D65" s="22"/>
      <c r="E65" s="22"/>
      <c r="F65" s="22"/>
      <c r="G65" s="22"/>
      <c r="H65" s="23"/>
      <c r="I65" s="22"/>
      <c r="J65" s="22"/>
      <c r="K65" s="22"/>
      <c r="L65" s="22"/>
      <c r="M65" s="22"/>
      <c r="N65" s="22"/>
      <c r="O65" s="22"/>
      <c r="P65" s="22"/>
      <c r="Q65" s="35"/>
      <c r="R65" s="36"/>
    </row>
    <row r="66" spans="1:18" s="21" customFormat="1" ht="16.2" customHeight="1" x14ac:dyDescent="0.3">
      <c r="A66" s="18"/>
      <c r="B66" s="19"/>
      <c r="C66" s="20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35"/>
      <c r="R66" s="36"/>
    </row>
    <row r="67" spans="1:18" x14ac:dyDescent="0.3">
      <c r="A67" s="9" t="s">
        <v>98</v>
      </c>
      <c r="B67" s="10"/>
      <c r="Q67" s="7"/>
      <c r="R67" s="24"/>
    </row>
    <row r="68" spans="1:18" s="11" customFormat="1" ht="27" x14ac:dyDescent="0.3">
      <c r="A68" s="45" t="s">
        <v>39</v>
      </c>
      <c r="B68" s="45" t="s">
        <v>81</v>
      </c>
      <c r="C68" s="45" t="s">
        <v>53</v>
      </c>
      <c r="D68" s="45" t="s">
        <v>38</v>
      </c>
      <c r="E68" s="45" t="s">
        <v>36</v>
      </c>
      <c r="F68" s="45" t="s">
        <v>37</v>
      </c>
      <c r="G68" s="45" t="s">
        <v>43</v>
      </c>
      <c r="H68" s="45" t="s">
        <v>44</v>
      </c>
      <c r="I68" s="45" t="s">
        <v>45</v>
      </c>
      <c r="J68" s="45" t="s">
        <v>46</v>
      </c>
      <c r="K68" s="45" t="s">
        <v>47</v>
      </c>
      <c r="L68" s="45" t="s">
        <v>48</v>
      </c>
      <c r="M68" s="45" t="s">
        <v>49</v>
      </c>
      <c r="N68" s="45" t="s">
        <v>50</v>
      </c>
      <c r="O68" s="45" t="s">
        <v>51</v>
      </c>
      <c r="P68" s="45" t="s">
        <v>52</v>
      </c>
      <c r="Q68" s="47" t="s">
        <v>82</v>
      </c>
      <c r="R68" s="48" t="s">
        <v>42</v>
      </c>
    </row>
    <row r="69" spans="1:18" x14ac:dyDescent="0.3">
      <c r="A69" s="25"/>
      <c r="B69" s="25"/>
      <c r="C69" s="14" t="s">
        <v>40</v>
      </c>
      <c r="D69" s="43">
        <f t="shared" ref="D69:Q69" si="6">SUM(D70:D72)</f>
        <v>1518344</v>
      </c>
      <c r="E69" s="43">
        <f t="shared" si="6"/>
        <v>232513.03</v>
      </c>
      <c r="F69" s="43">
        <f t="shared" si="6"/>
        <v>555895.43999999994</v>
      </c>
      <c r="G69" s="43">
        <f t="shared" si="6"/>
        <v>393300.16</v>
      </c>
      <c r="H69" s="43">
        <f t="shared" si="6"/>
        <v>209494.45</v>
      </c>
      <c r="I69" s="43">
        <f t="shared" si="6"/>
        <v>0</v>
      </c>
      <c r="J69" s="43">
        <f t="shared" si="6"/>
        <v>0</v>
      </c>
      <c r="K69" s="43">
        <f t="shared" si="6"/>
        <v>0</v>
      </c>
      <c r="L69" s="43">
        <f t="shared" si="6"/>
        <v>0</v>
      </c>
      <c r="M69" s="43">
        <f t="shared" si="6"/>
        <v>0</v>
      </c>
      <c r="N69" s="43">
        <f t="shared" si="6"/>
        <v>0</v>
      </c>
      <c r="O69" s="43">
        <f t="shared" si="6"/>
        <v>0</v>
      </c>
      <c r="P69" s="43">
        <f t="shared" si="6"/>
        <v>0</v>
      </c>
      <c r="Q69" s="43">
        <f t="shared" si="6"/>
        <v>1391203.0799999998</v>
      </c>
      <c r="R69" s="26">
        <f>Q69/D69</f>
        <v>0.91626342910433989</v>
      </c>
    </row>
    <row r="70" spans="1:18" x14ac:dyDescent="0.3">
      <c r="A70" s="41">
        <v>1551</v>
      </c>
      <c r="B70" s="15" t="s">
        <v>33</v>
      </c>
      <c r="C70" s="16" t="s">
        <v>83</v>
      </c>
      <c r="D70" s="27">
        <v>1254365</v>
      </c>
      <c r="E70" s="28">
        <v>232513.03</v>
      </c>
      <c r="F70" s="28">
        <v>555895.43999999994</v>
      </c>
      <c r="G70" s="17">
        <v>271788.15999999997</v>
      </c>
      <c r="H70" s="28">
        <v>130496.29</v>
      </c>
      <c r="I70" s="28"/>
      <c r="J70" s="28"/>
      <c r="K70" s="28"/>
      <c r="L70" s="28"/>
      <c r="M70" s="28"/>
      <c r="N70" s="28"/>
      <c r="O70" s="28"/>
      <c r="P70" s="28"/>
      <c r="Q70" s="29">
        <f>E70+F70+G70+H70+I70+J70+K70+L70+M70+N70+O70+P70</f>
        <v>1190692.92</v>
      </c>
      <c r="R70" s="26">
        <f>Q70/D70</f>
        <v>0.94923959134701619</v>
      </c>
    </row>
    <row r="71" spans="1:18" x14ac:dyDescent="0.3">
      <c r="A71" s="41">
        <v>5511</v>
      </c>
      <c r="B71" s="15" t="s">
        <v>34</v>
      </c>
      <c r="C71" s="16" t="s">
        <v>67</v>
      </c>
      <c r="D71" s="27">
        <v>113979</v>
      </c>
      <c r="E71" s="30">
        <v>0</v>
      </c>
      <c r="F71" s="28">
        <v>0</v>
      </c>
      <c r="G71" s="17">
        <v>0</v>
      </c>
      <c r="H71" s="28">
        <v>78998.160000000018</v>
      </c>
      <c r="I71" s="28"/>
      <c r="J71" s="28"/>
      <c r="K71" s="28"/>
      <c r="L71" s="28"/>
      <c r="M71" s="28"/>
      <c r="N71" s="28"/>
      <c r="O71" s="28"/>
      <c r="P71" s="28"/>
      <c r="Q71" s="29">
        <f t="shared" ref="Q71:Q72" si="7">E71+F71+G71+H71+I71+J71+K71+L71+M71+N71+O71+P71</f>
        <v>78998.160000000018</v>
      </c>
      <c r="R71" s="26">
        <f t="shared" ref="R71" si="8">Q71/D71</f>
        <v>0.69309399099834201</v>
      </c>
    </row>
    <row r="72" spans="1:18" ht="27" x14ac:dyDescent="0.3">
      <c r="A72" s="37">
        <v>5515</v>
      </c>
      <c r="B72" s="15" t="s">
        <v>34</v>
      </c>
      <c r="C72" s="16" t="s">
        <v>70</v>
      </c>
      <c r="D72" s="27">
        <v>150000</v>
      </c>
      <c r="E72" s="30">
        <v>0</v>
      </c>
      <c r="F72" s="28">
        <v>0</v>
      </c>
      <c r="G72" s="17">
        <v>121512</v>
      </c>
      <c r="H72" s="28">
        <v>0</v>
      </c>
      <c r="I72" s="28"/>
      <c r="J72" s="28"/>
      <c r="K72" s="28"/>
      <c r="L72" s="28"/>
      <c r="M72" s="28"/>
      <c r="N72" s="28"/>
      <c r="O72" s="28"/>
      <c r="P72" s="28"/>
      <c r="Q72" s="29">
        <f t="shared" si="7"/>
        <v>121512</v>
      </c>
      <c r="R72" s="26">
        <f>Q72/D72</f>
        <v>0.81008000000000002</v>
      </c>
    </row>
    <row r="74" spans="1:18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topLeftCell="A36" workbookViewId="0">
      <selection activeCell="S3" sqref="S3"/>
    </sheetView>
  </sheetViews>
  <sheetFormatPr defaultRowHeight="14.4" outlineLevelCol="1" x14ac:dyDescent="0.3"/>
  <cols>
    <col min="1" max="1" width="33.109375" customWidth="1"/>
    <col min="2" max="3" width="15.6640625" customWidth="1"/>
    <col min="4" max="4" width="9.88671875" bestFit="1" customWidth="1"/>
    <col min="5" max="5" width="60.44140625" bestFit="1" customWidth="1"/>
    <col min="6" max="6" width="9.88671875" style="89" customWidth="1"/>
    <col min="7" max="10" width="9.109375" style="89" customWidth="1"/>
    <col min="11" max="18" width="9.109375" hidden="1" customWidth="1" outlineLevel="1"/>
    <col min="19" max="19" width="9.6640625" customWidth="1" collapsed="1"/>
    <col min="20" max="20" width="9.88671875" customWidth="1"/>
    <col min="21" max="21" width="10.77734375" customWidth="1"/>
    <col min="22" max="22" width="0" hidden="1" customWidth="1"/>
  </cols>
  <sheetData>
    <row r="1" spans="1:22" x14ac:dyDescent="0.3">
      <c r="A1" s="3" t="s">
        <v>114</v>
      </c>
      <c r="U1" s="44" t="s">
        <v>94</v>
      </c>
    </row>
    <row r="2" spans="1:22" x14ac:dyDescent="0.3">
      <c r="A2" s="5" t="s">
        <v>113</v>
      </c>
      <c r="F2" s="90"/>
      <c r="G2" s="90"/>
      <c r="H2" s="91"/>
      <c r="I2" s="91"/>
      <c r="J2" s="91"/>
      <c r="K2" s="80"/>
      <c r="L2" s="80"/>
      <c r="M2" s="80"/>
      <c r="N2" s="80"/>
      <c r="O2" s="80"/>
      <c r="P2" s="80"/>
      <c r="Q2" s="80"/>
      <c r="R2" s="80"/>
      <c r="S2" s="80"/>
      <c r="T2" s="80"/>
      <c r="U2" s="21"/>
      <c r="V2" s="21"/>
    </row>
    <row r="3" spans="1:22" x14ac:dyDescent="0.3">
      <c r="A3" s="5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21"/>
      <c r="V3" s="21"/>
    </row>
    <row r="4" spans="1:22" x14ac:dyDescent="0.3">
      <c r="A4" s="9" t="s">
        <v>97</v>
      </c>
      <c r="F4" s="91"/>
      <c r="G4" s="91"/>
      <c r="H4" s="91"/>
      <c r="I4" s="91"/>
      <c r="J4" s="91"/>
      <c r="K4" s="80"/>
      <c r="L4" s="80"/>
      <c r="M4" s="80"/>
      <c r="N4" s="80"/>
      <c r="O4" s="80"/>
      <c r="P4" s="80"/>
      <c r="Q4" s="80"/>
      <c r="R4" s="80"/>
      <c r="S4" s="80"/>
      <c r="T4" s="21"/>
      <c r="U4" s="21"/>
      <c r="V4" s="21"/>
    </row>
    <row r="5" spans="1:22" ht="6.75" customHeight="1" x14ac:dyDescent="0.3"/>
    <row r="6" spans="1:22" s="82" customFormat="1" ht="31.2" customHeight="1" x14ac:dyDescent="0.3">
      <c r="A6" s="55" t="s">
        <v>35</v>
      </c>
      <c r="B6" s="55" t="s">
        <v>0</v>
      </c>
      <c r="C6" s="55" t="s">
        <v>99</v>
      </c>
      <c r="D6" s="55" t="s">
        <v>39</v>
      </c>
      <c r="E6" s="55" t="s">
        <v>53</v>
      </c>
      <c r="F6" s="50" t="s">
        <v>38</v>
      </c>
      <c r="G6" s="55" t="s">
        <v>36</v>
      </c>
      <c r="H6" s="55" t="s">
        <v>37</v>
      </c>
      <c r="I6" s="55" t="s">
        <v>43</v>
      </c>
      <c r="J6" s="55" t="s">
        <v>44</v>
      </c>
      <c r="K6" s="55" t="s">
        <v>45</v>
      </c>
      <c r="L6" s="55" t="s">
        <v>46</v>
      </c>
      <c r="M6" s="55" t="s">
        <v>47</v>
      </c>
      <c r="N6" s="55" t="s">
        <v>48</v>
      </c>
      <c r="O6" s="55" t="s">
        <v>49</v>
      </c>
      <c r="P6" s="55" t="s">
        <v>50</v>
      </c>
      <c r="Q6" s="55" t="s">
        <v>51</v>
      </c>
      <c r="R6" s="49" t="s">
        <v>52</v>
      </c>
      <c r="S6" s="81" t="s">
        <v>40</v>
      </c>
      <c r="T6" s="81" t="s">
        <v>41</v>
      </c>
      <c r="U6" s="81" t="s">
        <v>42</v>
      </c>
    </row>
    <row r="7" spans="1:22" s="63" customFormat="1" ht="15.45" customHeight="1" x14ac:dyDescent="0.3">
      <c r="A7" s="59" t="s">
        <v>40</v>
      </c>
      <c r="B7" s="60"/>
      <c r="C7" s="60"/>
      <c r="D7" s="59" t="s">
        <v>40</v>
      </c>
      <c r="E7" s="60"/>
      <c r="F7" s="92">
        <f>+F8+F36+F49+F60+F66+F72+F77+F81+F86+F114+F142+F170+F198+F226+F53</f>
        <v>53919885.404000007</v>
      </c>
      <c r="G7" s="92">
        <f>+G8+G36+G49+G60+G66+G72+G77+G81+G86+G114+G142+G170+G198+G226+G53</f>
        <v>3542911.47</v>
      </c>
      <c r="H7" s="92">
        <f>+H8+H36+H49+H60+H66+H72+H77+H81+H86+H114+H142+H170+H198+H226+H53</f>
        <v>3686499.0999999996</v>
      </c>
      <c r="I7" s="92">
        <f>+I8+I36+I49+I60+I66+I72+I77+I81+I86+I114+I142+I170+I198+I226+I53</f>
        <v>4423788.71</v>
      </c>
      <c r="J7" s="92">
        <f>+J8+J36+J49+J60+J66+J72+J77+J81+J86+J114+J142+J170+J198+J226+J53</f>
        <v>4355282.42</v>
      </c>
      <c r="K7" s="2">
        <f>+K8+K36+K49+K60+K66+K72+K77+K81+K86+K114+K142+K170+K198+K226+K53</f>
        <v>0</v>
      </c>
      <c r="L7" s="2">
        <f>+L8+L36+L49+L60+L66+L72+L77+L81+L86+L114+L142+L170+L198+L226+L53</f>
        <v>0</v>
      </c>
      <c r="M7" s="2">
        <f>+M8+M36+M49+M60+M66+M72+M77+M81+M86+M114+M142+M170+M198+M226+M53</f>
        <v>0</v>
      </c>
      <c r="N7" s="2">
        <f>+N8+N36+N49+N60+N66+N72+N77+N81+N86+N114+N142+N170+N198+N226+N53</f>
        <v>0</v>
      </c>
      <c r="O7" s="2">
        <f>+O8+O36+O49+O60+O66+O72+O77+O81+O86+O114+O142+O170+O198+O226+O53</f>
        <v>0</v>
      </c>
      <c r="P7" s="2">
        <f>+P8+P36+P49+P60+P66+P72+P77+P81+P86+P114+P142+P170+P198+P226+P53</f>
        <v>0</v>
      </c>
      <c r="Q7" s="2">
        <f>+Q8+Q36+Q49+Q60+Q66+Q72+Q77+Q81+Q86+Q114+Q142+Q170+Q198+Q226+Q53</f>
        <v>0</v>
      </c>
      <c r="R7" s="2">
        <f>+R8+R36+R49+R60+R66+R72+R77+R81+R86+R114+R142+R170+R198+R226+R53</f>
        <v>0</v>
      </c>
      <c r="S7" s="2">
        <f>+S8+S36+S49+S60+S66+S72+S77+S81+S86+S114+S142+S170+S198+S226+S53</f>
        <v>16008481.699999999</v>
      </c>
      <c r="T7" s="61">
        <f>F7-S7</f>
        <v>37911403.704000011</v>
      </c>
      <c r="U7" s="62">
        <f>S7/F7</f>
        <v>0.29689383758987775</v>
      </c>
    </row>
    <row r="8" spans="1:22" s="69" customFormat="1" ht="15.45" customHeight="1" x14ac:dyDescent="0.3">
      <c r="A8" s="64" t="s">
        <v>1</v>
      </c>
      <c r="B8" s="65" t="s">
        <v>54</v>
      </c>
      <c r="C8" s="65"/>
      <c r="D8" s="84"/>
      <c r="E8" s="85"/>
      <c r="F8" s="93">
        <f>SUM(F9:F35)</f>
        <v>3274629.0582173569</v>
      </c>
      <c r="G8" s="93">
        <f>SUM(G9:G35)</f>
        <v>200748.53814000002</v>
      </c>
      <c r="H8" s="93">
        <f>SUM(H9:H35)</f>
        <v>212348.47695000001</v>
      </c>
      <c r="I8" s="93">
        <f>SUM(I9:I35)</f>
        <v>265101.71968602826</v>
      </c>
      <c r="J8" s="93">
        <f>SUM(J9:J35)</f>
        <v>251146.01012000008</v>
      </c>
      <c r="K8" s="58">
        <f>SUM(K9:K35)</f>
        <v>0</v>
      </c>
      <c r="L8" s="58">
        <f>SUM(L9:L35)</f>
        <v>0</v>
      </c>
      <c r="M8" s="58">
        <f>SUM(M9:M35)</f>
        <v>0</v>
      </c>
      <c r="N8" s="58">
        <f>SUM(N9:N35)</f>
        <v>0</v>
      </c>
      <c r="O8" s="58">
        <f>SUM(O9:O35)</f>
        <v>0</v>
      </c>
      <c r="P8" s="58">
        <f>SUM(P9:P35)</f>
        <v>0</v>
      </c>
      <c r="Q8" s="58">
        <f>SUM(Q9:Q35)</f>
        <v>0</v>
      </c>
      <c r="R8" s="58">
        <f>SUM(R9:R35)</f>
        <v>0</v>
      </c>
      <c r="S8" s="67">
        <f t="shared" ref="S8" si="0">SUM(G8:R8)</f>
        <v>929344.74489602831</v>
      </c>
      <c r="T8" s="67">
        <f>F8-S8</f>
        <v>2345284.3133213287</v>
      </c>
      <c r="U8" s="68">
        <f>S8/F8</f>
        <v>0.283801532440424</v>
      </c>
    </row>
    <row r="9" spans="1:22" ht="15.45" customHeight="1" x14ac:dyDescent="0.3">
      <c r="A9" s="70" t="s">
        <v>1</v>
      </c>
      <c r="B9" s="71" t="s">
        <v>33</v>
      </c>
      <c r="C9" s="71" t="s">
        <v>100</v>
      </c>
      <c r="D9" s="83" t="s">
        <v>2</v>
      </c>
      <c r="E9" s="86" t="s">
        <v>55</v>
      </c>
      <c r="F9" s="94">
        <v>96751.854999999923</v>
      </c>
      <c r="G9" s="94">
        <v>0</v>
      </c>
      <c r="H9" s="95">
        <v>0</v>
      </c>
      <c r="I9" s="95">
        <v>1977.7671600000001</v>
      </c>
      <c r="J9" s="95">
        <v>26741.081099999999</v>
      </c>
      <c r="K9" s="73"/>
      <c r="L9" s="73"/>
      <c r="M9" s="73"/>
      <c r="N9" s="73"/>
      <c r="O9" s="73"/>
      <c r="P9" s="73"/>
      <c r="Q9" s="73"/>
      <c r="R9" s="73"/>
      <c r="S9" s="73">
        <f>SUM(G9:R9)</f>
        <v>28718.848259999999</v>
      </c>
      <c r="T9" s="73">
        <f t="shared" ref="T9:T74" si="1">F9-S9</f>
        <v>68033.006739999924</v>
      </c>
      <c r="U9" s="74">
        <f t="shared" ref="U9:U80" si="2">S9/F9</f>
        <v>0.29682994977202271</v>
      </c>
    </row>
    <row r="10" spans="1:22" ht="15.45" customHeight="1" x14ac:dyDescent="0.3">
      <c r="A10" s="70" t="s">
        <v>1</v>
      </c>
      <c r="B10" s="71" t="s">
        <v>33</v>
      </c>
      <c r="C10" s="71" t="s">
        <v>100</v>
      </c>
      <c r="D10" s="83" t="s">
        <v>3</v>
      </c>
      <c r="E10" s="86" t="s">
        <v>56</v>
      </c>
      <c r="F10" s="94">
        <v>8300</v>
      </c>
      <c r="G10" s="94">
        <v>0</v>
      </c>
      <c r="H10" s="95">
        <v>0</v>
      </c>
      <c r="I10" s="95">
        <v>0</v>
      </c>
      <c r="J10" s="95">
        <v>0</v>
      </c>
      <c r="K10" s="73"/>
      <c r="L10" s="73"/>
      <c r="M10" s="73"/>
      <c r="N10" s="73"/>
      <c r="O10" s="73"/>
      <c r="P10" s="73"/>
      <c r="Q10" s="73"/>
      <c r="R10" s="73"/>
      <c r="S10" s="73">
        <f>SUM(G10:R10)</f>
        <v>0</v>
      </c>
      <c r="T10" s="73">
        <f t="shared" si="1"/>
        <v>8300</v>
      </c>
      <c r="U10" s="74">
        <f t="shared" si="2"/>
        <v>0</v>
      </c>
    </row>
    <row r="11" spans="1:22" ht="15.45" customHeight="1" x14ac:dyDescent="0.3">
      <c r="A11" s="70" t="s">
        <v>1</v>
      </c>
      <c r="B11" s="71" t="s">
        <v>33</v>
      </c>
      <c r="C11" s="71" t="s">
        <v>100</v>
      </c>
      <c r="D11" s="83">
        <v>1551</v>
      </c>
      <c r="E11" s="86" t="s">
        <v>57</v>
      </c>
      <c r="F11" s="94">
        <v>176298.0086853519</v>
      </c>
      <c r="G11" s="94">
        <v>0</v>
      </c>
      <c r="H11" s="95">
        <v>0</v>
      </c>
      <c r="I11" s="95">
        <v>15652.96456602822</v>
      </c>
      <c r="J11" s="95">
        <v>0</v>
      </c>
      <c r="K11" s="73"/>
      <c r="L11" s="73"/>
      <c r="M11" s="73"/>
      <c r="N11" s="73"/>
      <c r="O11" s="73"/>
      <c r="P11" s="73"/>
      <c r="Q11" s="73"/>
      <c r="R11" s="73"/>
      <c r="S11" s="73">
        <f>SUM(G11:R11)</f>
        <v>15652.96456602822</v>
      </c>
      <c r="T11" s="73">
        <f t="shared" si="1"/>
        <v>160645.04411932369</v>
      </c>
      <c r="U11" s="74">
        <f t="shared" si="2"/>
        <v>8.8786961819658825E-2</v>
      </c>
    </row>
    <row r="12" spans="1:22" ht="15.45" customHeight="1" x14ac:dyDescent="0.3">
      <c r="A12" s="70" t="s">
        <v>1</v>
      </c>
      <c r="B12" s="71" t="s">
        <v>33</v>
      </c>
      <c r="C12" s="71" t="s">
        <v>100</v>
      </c>
      <c r="D12" s="56">
        <v>1560</v>
      </c>
      <c r="E12" s="83" t="s">
        <v>84</v>
      </c>
      <c r="F12" s="94">
        <v>0</v>
      </c>
      <c r="G12" s="94">
        <v>584.7258700000001</v>
      </c>
      <c r="H12" s="95"/>
      <c r="I12" s="95"/>
      <c r="J12" s="95">
        <v>2369.4839999999999</v>
      </c>
      <c r="K12" s="73"/>
      <c r="L12" s="73"/>
      <c r="M12" s="73"/>
      <c r="N12" s="73"/>
      <c r="O12" s="73"/>
      <c r="P12" s="73"/>
      <c r="Q12" s="73"/>
      <c r="R12" s="73"/>
      <c r="S12" s="73">
        <f t="shared" ref="S12:S14" si="3">SUM(G12:R12)</f>
        <v>2954.2098700000001</v>
      </c>
      <c r="T12" s="73">
        <f t="shared" ref="T12" si="4">F12-S12</f>
        <v>-2954.2098700000001</v>
      </c>
      <c r="U12" s="74"/>
    </row>
    <row r="13" spans="1:22" ht="15.45" customHeight="1" x14ac:dyDescent="0.3">
      <c r="A13" s="70" t="s">
        <v>1</v>
      </c>
      <c r="B13" s="56" t="s">
        <v>34</v>
      </c>
      <c r="C13" s="71" t="s">
        <v>100</v>
      </c>
      <c r="D13" s="83" t="s">
        <v>96</v>
      </c>
      <c r="E13" s="54" t="s">
        <v>101</v>
      </c>
      <c r="F13" s="94">
        <v>829.99999999999989</v>
      </c>
      <c r="G13" s="94"/>
      <c r="H13" s="95"/>
      <c r="I13" s="95"/>
      <c r="J13" s="95"/>
      <c r="K13" s="73"/>
      <c r="L13" s="73"/>
      <c r="M13" s="73"/>
      <c r="N13" s="73"/>
      <c r="O13" s="73"/>
      <c r="P13" s="73"/>
      <c r="Q13" s="73"/>
      <c r="R13" s="73"/>
      <c r="S13" s="73">
        <f t="shared" si="3"/>
        <v>0</v>
      </c>
      <c r="T13" s="73">
        <f>F13-S13</f>
        <v>829.99999999999989</v>
      </c>
      <c r="U13" s="74">
        <f>S13/F13</f>
        <v>0</v>
      </c>
    </row>
    <row r="14" spans="1:22" ht="15.45" customHeight="1" x14ac:dyDescent="0.3">
      <c r="A14" s="70" t="s">
        <v>1</v>
      </c>
      <c r="B14" s="56" t="s">
        <v>34</v>
      </c>
      <c r="C14" s="71" t="s">
        <v>100</v>
      </c>
      <c r="D14" s="83" t="s">
        <v>4</v>
      </c>
      <c r="E14" s="86" t="s">
        <v>58</v>
      </c>
      <c r="F14" s="94">
        <v>434954.12400000013</v>
      </c>
      <c r="G14" s="94">
        <v>35820.704210000004</v>
      </c>
      <c r="H14" s="95">
        <v>37825.355320000017</v>
      </c>
      <c r="I14" s="95">
        <v>39994.064170000012</v>
      </c>
      <c r="J14" s="95">
        <v>40490.049280000007</v>
      </c>
      <c r="K14" s="73"/>
      <c r="L14" s="73"/>
      <c r="M14" s="73"/>
      <c r="N14" s="73"/>
      <c r="O14" s="73"/>
      <c r="P14" s="73"/>
      <c r="Q14" s="73"/>
      <c r="R14" s="73"/>
      <c r="S14" s="73">
        <f t="shared" si="3"/>
        <v>154130.17298000003</v>
      </c>
      <c r="T14" s="73">
        <f t="shared" si="1"/>
        <v>280823.9510200001</v>
      </c>
      <c r="U14" s="74">
        <f t="shared" si="2"/>
        <v>0.35435960823307422</v>
      </c>
    </row>
    <row r="15" spans="1:22" ht="15.45" customHeight="1" x14ac:dyDescent="0.3">
      <c r="A15" s="70" t="s">
        <v>1</v>
      </c>
      <c r="B15" s="56" t="s">
        <v>34</v>
      </c>
      <c r="C15" s="71" t="s">
        <v>100</v>
      </c>
      <c r="D15" s="83" t="s">
        <v>5</v>
      </c>
      <c r="E15" s="86" t="s">
        <v>59</v>
      </c>
      <c r="F15" s="94">
        <v>554093.973</v>
      </c>
      <c r="G15" s="94">
        <v>39998.518380000009</v>
      </c>
      <c r="H15" s="95">
        <v>41992.681360000002</v>
      </c>
      <c r="I15" s="95">
        <v>42441.278100000003</v>
      </c>
      <c r="J15" s="95">
        <v>44354.915310000011</v>
      </c>
      <c r="K15" s="73"/>
      <c r="L15" s="73"/>
      <c r="M15" s="73"/>
      <c r="N15" s="73"/>
      <c r="O15" s="73"/>
      <c r="P15" s="73"/>
      <c r="Q15" s="73"/>
      <c r="R15" s="73"/>
      <c r="S15" s="73">
        <f t="shared" ref="S14:S35" si="5">SUM(G15:R15)</f>
        <v>168787.39315000002</v>
      </c>
      <c r="T15" s="73">
        <f t="shared" si="1"/>
        <v>385306.57984999998</v>
      </c>
      <c r="U15" s="74">
        <f t="shared" si="2"/>
        <v>0.30461871338564445</v>
      </c>
    </row>
    <row r="16" spans="1:22" ht="15.45" customHeight="1" x14ac:dyDescent="0.3">
      <c r="A16" s="70" t="s">
        <v>1</v>
      </c>
      <c r="B16" s="56" t="s">
        <v>34</v>
      </c>
      <c r="C16" s="71" t="s">
        <v>100</v>
      </c>
      <c r="D16" s="83" t="s">
        <v>6</v>
      </c>
      <c r="E16" s="86" t="s">
        <v>60</v>
      </c>
      <c r="F16" s="94">
        <v>39978.07600000003</v>
      </c>
      <c r="G16" s="94">
        <v>2004.06</v>
      </c>
      <c r="H16" s="95">
        <v>2449.29</v>
      </c>
      <c r="I16" s="95">
        <v>2422.304000000001</v>
      </c>
      <c r="J16" s="95">
        <v>2865.1795000000011</v>
      </c>
      <c r="K16" s="73"/>
      <c r="L16" s="73"/>
      <c r="M16" s="73"/>
      <c r="N16" s="73"/>
      <c r="O16" s="73"/>
      <c r="P16" s="73"/>
      <c r="Q16" s="73"/>
      <c r="R16" s="73"/>
      <c r="S16" s="73">
        <f t="shared" si="5"/>
        <v>9740.8335000000025</v>
      </c>
      <c r="T16" s="73">
        <f t="shared" si="1"/>
        <v>30237.242500000029</v>
      </c>
      <c r="U16" s="74">
        <f t="shared" si="2"/>
        <v>0.24365438446812687</v>
      </c>
    </row>
    <row r="17" spans="1:21" ht="15.45" customHeight="1" x14ac:dyDescent="0.3">
      <c r="A17" s="70" t="s">
        <v>1</v>
      </c>
      <c r="B17" s="56" t="s">
        <v>34</v>
      </c>
      <c r="C17" s="71" t="s">
        <v>100</v>
      </c>
      <c r="D17" s="83" t="s">
        <v>7</v>
      </c>
      <c r="E17" s="86" t="s">
        <v>61</v>
      </c>
      <c r="F17" s="94">
        <v>76172.106000000073</v>
      </c>
      <c r="G17" s="94">
        <v>234.309</v>
      </c>
      <c r="H17" s="95">
        <v>602.80500000000006</v>
      </c>
      <c r="I17" s="95">
        <v>186.16900000000001</v>
      </c>
      <c r="J17" s="95">
        <v>2652.0990000000002</v>
      </c>
      <c r="K17" s="73"/>
      <c r="L17" s="73"/>
      <c r="M17" s="73"/>
      <c r="N17" s="73"/>
      <c r="O17" s="73"/>
      <c r="P17" s="73"/>
      <c r="Q17" s="73"/>
      <c r="R17" s="73"/>
      <c r="S17" s="73">
        <f t="shared" si="5"/>
        <v>3675.3820000000001</v>
      </c>
      <c r="T17" s="73">
        <f t="shared" si="1"/>
        <v>72496.724000000075</v>
      </c>
      <c r="U17" s="74">
        <f t="shared" si="2"/>
        <v>4.8251022493719639E-2</v>
      </c>
    </row>
    <row r="18" spans="1:21" ht="15.45" customHeight="1" x14ac:dyDescent="0.3">
      <c r="A18" s="70" t="s">
        <v>1</v>
      </c>
      <c r="B18" s="56" t="s">
        <v>34</v>
      </c>
      <c r="C18" s="71" t="s">
        <v>100</v>
      </c>
      <c r="D18" s="83" t="s">
        <v>8</v>
      </c>
      <c r="E18" s="86" t="s">
        <v>62</v>
      </c>
      <c r="F18" s="94">
        <v>4962.0999999999976</v>
      </c>
      <c r="G18" s="94">
        <v>582.35804000000007</v>
      </c>
      <c r="H18" s="95">
        <v>225.62106</v>
      </c>
      <c r="I18" s="95">
        <v>304.30518999999998</v>
      </c>
      <c r="J18" s="95">
        <v>147.17062000000001</v>
      </c>
      <c r="K18" s="73"/>
      <c r="L18" s="73"/>
      <c r="M18" s="73"/>
      <c r="N18" s="73"/>
      <c r="O18" s="73"/>
      <c r="P18" s="73"/>
      <c r="Q18" s="73"/>
      <c r="R18" s="73"/>
      <c r="S18" s="73">
        <f t="shared" si="5"/>
        <v>1259.4549100000002</v>
      </c>
      <c r="T18" s="73">
        <f t="shared" si="1"/>
        <v>3702.6450899999973</v>
      </c>
      <c r="U18" s="74">
        <f t="shared" si="2"/>
        <v>0.25381489893391929</v>
      </c>
    </row>
    <row r="19" spans="1:21" ht="15.45" customHeight="1" x14ac:dyDescent="0.3">
      <c r="A19" s="70" t="s">
        <v>1</v>
      </c>
      <c r="B19" s="56" t="s">
        <v>34</v>
      </c>
      <c r="C19" s="71" t="s">
        <v>100</v>
      </c>
      <c r="D19" s="83" t="s">
        <v>9</v>
      </c>
      <c r="E19" s="86" t="s">
        <v>63</v>
      </c>
      <c r="F19" s="94">
        <v>332035.94353200262</v>
      </c>
      <c r="G19" s="94">
        <v>26922.00643999999</v>
      </c>
      <c r="H19" s="95">
        <v>28449.17125000001</v>
      </c>
      <c r="I19" s="95">
        <v>29236.66604</v>
      </c>
      <c r="J19" s="95">
        <v>30114.780460000002</v>
      </c>
      <c r="K19" s="73"/>
      <c r="L19" s="73"/>
      <c r="M19" s="73"/>
      <c r="N19" s="73"/>
      <c r="O19" s="73"/>
      <c r="P19" s="73"/>
      <c r="Q19" s="73"/>
      <c r="R19" s="73"/>
      <c r="S19" s="73">
        <f t="shared" si="5"/>
        <v>114722.62419</v>
      </c>
      <c r="T19" s="73">
        <f t="shared" si="1"/>
        <v>217313.31934200262</v>
      </c>
      <c r="U19" s="74">
        <f t="shared" si="2"/>
        <v>0.34551266639884937</v>
      </c>
    </row>
    <row r="20" spans="1:21" ht="15.45" customHeight="1" x14ac:dyDescent="0.3">
      <c r="A20" s="70" t="s">
        <v>1</v>
      </c>
      <c r="B20" s="56" t="s">
        <v>34</v>
      </c>
      <c r="C20" s="71" t="s">
        <v>100</v>
      </c>
      <c r="D20" s="83" t="s">
        <v>10</v>
      </c>
      <c r="E20" s="86" t="s">
        <v>64</v>
      </c>
      <c r="F20" s="94">
        <v>112341.4000000001</v>
      </c>
      <c r="G20" s="94">
        <v>8494.6111599999986</v>
      </c>
      <c r="H20" s="95">
        <v>8322.9481899999992</v>
      </c>
      <c r="I20" s="95">
        <v>8515.9445799999994</v>
      </c>
      <c r="J20" s="95">
        <v>8279.0153399999981</v>
      </c>
      <c r="K20" s="73"/>
      <c r="L20" s="73"/>
      <c r="M20" s="73"/>
      <c r="N20" s="73"/>
      <c r="O20" s="73"/>
      <c r="P20" s="73"/>
      <c r="Q20" s="73"/>
      <c r="R20" s="73"/>
      <c r="S20" s="73">
        <f t="shared" si="5"/>
        <v>33612.51926999999</v>
      </c>
      <c r="T20" s="73">
        <f t="shared" si="1"/>
        <v>78728.880730000106</v>
      </c>
      <c r="U20" s="74">
        <f t="shared" si="2"/>
        <v>0.29919975423129819</v>
      </c>
    </row>
    <row r="21" spans="1:21" ht="15.45" customHeight="1" x14ac:dyDescent="0.3">
      <c r="A21" s="70" t="s">
        <v>1</v>
      </c>
      <c r="B21" s="56" t="s">
        <v>34</v>
      </c>
      <c r="C21" s="71" t="s">
        <v>100</v>
      </c>
      <c r="D21" s="83" t="s">
        <v>11</v>
      </c>
      <c r="E21" s="86" t="s">
        <v>65</v>
      </c>
      <c r="F21" s="94">
        <v>11316.22</v>
      </c>
      <c r="G21" s="94">
        <v>882.53568000000018</v>
      </c>
      <c r="H21" s="95">
        <v>422.25835000000001</v>
      </c>
      <c r="I21" s="95">
        <v>199.7453100000001</v>
      </c>
      <c r="J21" s="95">
        <v>509.11286999999999</v>
      </c>
      <c r="K21" s="73"/>
      <c r="L21" s="73"/>
      <c r="M21" s="73"/>
      <c r="N21" s="73"/>
      <c r="O21" s="73"/>
      <c r="P21" s="73"/>
      <c r="Q21" s="73"/>
      <c r="R21" s="73"/>
      <c r="S21" s="73">
        <f t="shared" si="5"/>
        <v>2013.6522100000002</v>
      </c>
      <c r="T21" s="73">
        <f t="shared" si="1"/>
        <v>9302.5677899999991</v>
      </c>
      <c r="U21" s="74">
        <f t="shared" si="2"/>
        <v>0.17794389027431423</v>
      </c>
    </row>
    <row r="22" spans="1:21" ht="15.45" customHeight="1" x14ac:dyDescent="0.3">
      <c r="A22" s="70" t="s">
        <v>1</v>
      </c>
      <c r="B22" s="56" t="s">
        <v>34</v>
      </c>
      <c r="C22" s="71" t="s">
        <v>100</v>
      </c>
      <c r="D22" s="83" t="s">
        <v>12</v>
      </c>
      <c r="E22" s="86" t="s">
        <v>66</v>
      </c>
      <c r="F22" s="94">
        <v>6025.7999999999993</v>
      </c>
      <c r="G22" s="94">
        <v>567.02668000000006</v>
      </c>
      <c r="H22" s="95">
        <v>759.72125000000017</v>
      </c>
      <c r="I22" s="95">
        <v>956.8356</v>
      </c>
      <c r="J22" s="95">
        <v>743.9041000000002</v>
      </c>
      <c r="K22" s="73"/>
      <c r="L22" s="73"/>
      <c r="M22" s="73"/>
      <c r="N22" s="73"/>
      <c r="O22" s="73"/>
      <c r="P22" s="73"/>
      <c r="Q22" s="73"/>
      <c r="R22" s="73"/>
      <c r="S22" s="73">
        <f t="shared" si="5"/>
        <v>3027.4876300000005</v>
      </c>
      <c r="T22" s="73">
        <f t="shared" si="1"/>
        <v>2998.3123699999987</v>
      </c>
      <c r="U22" s="74">
        <f t="shared" si="2"/>
        <v>0.50242086196023783</v>
      </c>
    </row>
    <row r="23" spans="1:21" ht="15.45" customHeight="1" x14ac:dyDescent="0.3">
      <c r="A23" s="70" t="s">
        <v>1</v>
      </c>
      <c r="B23" s="56" t="s">
        <v>34</v>
      </c>
      <c r="C23" s="71" t="s">
        <v>100</v>
      </c>
      <c r="D23" s="83" t="s">
        <v>13</v>
      </c>
      <c r="E23" s="86" t="s">
        <v>67</v>
      </c>
      <c r="F23" s="94">
        <v>267088.10700000043</v>
      </c>
      <c r="G23" s="94">
        <v>29069.765620000009</v>
      </c>
      <c r="H23" s="95">
        <v>25779.364249999991</v>
      </c>
      <c r="I23" s="95">
        <v>26125.79712000001</v>
      </c>
      <c r="J23" s="95">
        <v>14502.080389999999</v>
      </c>
      <c r="K23" s="73"/>
      <c r="L23" s="73"/>
      <c r="M23" s="73"/>
      <c r="N23" s="73"/>
      <c r="O23" s="73"/>
      <c r="P23" s="73"/>
      <c r="Q23" s="73"/>
      <c r="R23" s="73"/>
      <c r="S23" s="73">
        <f t="shared" si="5"/>
        <v>95477.00738000001</v>
      </c>
      <c r="T23" s="73">
        <f t="shared" si="1"/>
        <v>171611.0996200004</v>
      </c>
      <c r="U23" s="74">
        <f t="shared" si="2"/>
        <v>0.35747382559418811</v>
      </c>
    </row>
    <row r="24" spans="1:21" ht="15.45" customHeight="1" x14ac:dyDescent="0.3">
      <c r="A24" s="70" t="s">
        <v>1</v>
      </c>
      <c r="B24" s="56" t="s">
        <v>34</v>
      </c>
      <c r="C24" s="71" t="s">
        <v>100</v>
      </c>
      <c r="D24" s="83" t="s">
        <v>14</v>
      </c>
      <c r="E24" s="86" t="s">
        <v>68</v>
      </c>
      <c r="F24" s="94">
        <v>284989.1700000008</v>
      </c>
      <c r="G24" s="94">
        <v>17128.293949999999</v>
      </c>
      <c r="H24" s="95">
        <v>22410.940619999968</v>
      </c>
      <c r="I24" s="95">
        <v>25035.38631000002</v>
      </c>
      <c r="J24" s="95">
        <v>29166.67125000001</v>
      </c>
      <c r="K24" s="73"/>
      <c r="L24" s="73"/>
      <c r="M24" s="73"/>
      <c r="N24" s="73"/>
      <c r="O24" s="73"/>
      <c r="P24" s="73"/>
      <c r="Q24" s="73"/>
      <c r="R24" s="73"/>
      <c r="S24" s="73">
        <f t="shared" si="5"/>
        <v>93741.292130000002</v>
      </c>
      <c r="T24" s="73">
        <f t="shared" si="1"/>
        <v>191247.87787000078</v>
      </c>
      <c r="U24" s="74">
        <f t="shared" si="2"/>
        <v>0.32892931380515172</v>
      </c>
    </row>
    <row r="25" spans="1:21" ht="15.45" customHeight="1" x14ac:dyDescent="0.3">
      <c r="A25" s="70" t="s">
        <v>1</v>
      </c>
      <c r="B25" s="56" t="s">
        <v>34</v>
      </c>
      <c r="C25" s="71" t="s">
        <v>100</v>
      </c>
      <c r="D25" s="83" t="s">
        <v>15</v>
      </c>
      <c r="E25" s="86" t="s">
        <v>69</v>
      </c>
      <c r="F25" s="94">
        <v>76276.999999999985</v>
      </c>
      <c r="G25" s="94">
        <v>1592.0420899999999</v>
      </c>
      <c r="H25" s="95">
        <v>3330.0014999999999</v>
      </c>
      <c r="I25" s="95">
        <v>5248.0402000000004</v>
      </c>
      <c r="J25" s="95">
        <v>5204.3855199999989</v>
      </c>
      <c r="K25" s="73"/>
      <c r="L25" s="73"/>
      <c r="M25" s="73"/>
      <c r="N25" s="73"/>
      <c r="O25" s="73"/>
      <c r="P25" s="73"/>
      <c r="Q25" s="73"/>
      <c r="R25" s="73"/>
      <c r="S25" s="73">
        <f t="shared" si="5"/>
        <v>15374.46931</v>
      </c>
      <c r="T25" s="73">
        <f t="shared" si="1"/>
        <v>60902.530689999985</v>
      </c>
      <c r="U25" s="74">
        <f t="shared" si="2"/>
        <v>0.20156101196953213</v>
      </c>
    </row>
    <row r="26" spans="1:21" ht="15.45" customHeight="1" x14ac:dyDescent="0.3">
      <c r="A26" s="70" t="s">
        <v>1</v>
      </c>
      <c r="B26" s="56" t="s">
        <v>34</v>
      </c>
      <c r="C26" s="71" t="s">
        <v>100</v>
      </c>
      <c r="D26" s="83" t="s">
        <v>16</v>
      </c>
      <c r="E26" s="86" t="s">
        <v>70</v>
      </c>
      <c r="F26" s="94">
        <v>63193.001000000077</v>
      </c>
      <c r="G26" s="94">
        <v>3653.4300899999998</v>
      </c>
      <c r="H26" s="95">
        <v>4456.2031600000009</v>
      </c>
      <c r="I26" s="95">
        <v>4785.9987000000001</v>
      </c>
      <c r="J26" s="95">
        <v>2681.2607600000001</v>
      </c>
      <c r="K26" s="73"/>
      <c r="L26" s="73"/>
      <c r="M26" s="73"/>
      <c r="N26" s="73"/>
      <c r="O26" s="73"/>
      <c r="P26" s="73"/>
      <c r="Q26" s="73"/>
      <c r="R26" s="73"/>
      <c r="S26" s="73">
        <f t="shared" si="5"/>
        <v>15576.89271</v>
      </c>
      <c r="T26" s="73">
        <f t="shared" si="1"/>
        <v>47616.108290000077</v>
      </c>
      <c r="U26" s="74">
        <f t="shared" si="2"/>
        <v>0.24649711935661958</v>
      </c>
    </row>
    <row r="27" spans="1:21" ht="15.45" customHeight="1" x14ac:dyDescent="0.3">
      <c r="A27" s="70" t="s">
        <v>1</v>
      </c>
      <c r="B27" s="56" t="s">
        <v>34</v>
      </c>
      <c r="C27" s="71" t="s">
        <v>100</v>
      </c>
      <c r="D27" s="83" t="s">
        <v>17</v>
      </c>
      <c r="E27" s="86" t="s">
        <v>71</v>
      </c>
      <c r="F27" s="94">
        <v>292306.51000000018</v>
      </c>
      <c r="G27" s="94">
        <v>15757.24116</v>
      </c>
      <c r="H27" s="95">
        <v>12737.49216</v>
      </c>
      <c r="I27" s="95">
        <v>38149.193950000001</v>
      </c>
      <c r="J27" s="95">
        <v>15317.93431000001</v>
      </c>
      <c r="K27" s="73"/>
      <c r="L27" s="73"/>
      <c r="M27" s="73"/>
      <c r="N27" s="73"/>
      <c r="O27" s="73"/>
      <c r="P27" s="73"/>
      <c r="Q27" s="73"/>
      <c r="R27" s="73"/>
      <c r="S27" s="73">
        <f t="shared" si="5"/>
        <v>81961.861580000012</v>
      </c>
      <c r="T27" s="73">
        <f t="shared" si="1"/>
        <v>210344.64842000016</v>
      </c>
      <c r="U27" s="74">
        <f t="shared" si="2"/>
        <v>0.28039697637934907</v>
      </c>
    </row>
    <row r="28" spans="1:21" ht="15.45" customHeight="1" x14ac:dyDescent="0.3">
      <c r="A28" s="70" t="s">
        <v>1</v>
      </c>
      <c r="B28" s="56" t="s">
        <v>34</v>
      </c>
      <c r="C28" s="71" t="s">
        <v>100</v>
      </c>
      <c r="D28" s="83" t="s">
        <v>18</v>
      </c>
      <c r="E28" s="86" t="s">
        <v>72</v>
      </c>
      <c r="F28" s="94">
        <v>12939.910000000031</v>
      </c>
      <c r="G28" s="94">
        <v>837.98909999999978</v>
      </c>
      <c r="H28" s="95">
        <v>545.83035000000018</v>
      </c>
      <c r="I28" s="95">
        <v>554.40386000000012</v>
      </c>
      <c r="J28" s="95">
        <v>492.87970999999999</v>
      </c>
      <c r="K28" s="73"/>
      <c r="L28" s="73"/>
      <c r="M28" s="73"/>
      <c r="N28" s="73"/>
      <c r="O28" s="73"/>
      <c r="P28" s="73"/>
      <c r="Q28" s="73"/>
      <c r="R28" s="73"/>
      <c r="S28" s="73">
        <f t="shared" si="5"/>
        <v>2431.10302</v>
      </c>
      <c r="T28" s="73">
        <f t="shared" si="1"/>
        <v>10508.80698000003</v>
      </c>
      <c r="U28" s="74">
        <f t="shared" si="2"/>
        <v>0.18787634689885743</v>
      </c>
    </row>
    <row r="29" spans="1:21" ht="15.45" customHeight="1" x14ac:dyDescent="0.3">
      <c r="A29" s="70" t="s">
        <v>1</v>
      </c>
      <c r="B29" s="56" t="s">
        <v>34</v>
      </c>
      <c r="C29" s="71" t="s">
        <v>100</v>
      </c>
      <c r="D29" s="83" t="s">
        <v>19</v>
      </c>
      <c r="E29" s="86" t="s">
        <v>73</v>
      </c>
      <c r="F29" s="94">
        <v>215657.16999999969</v>
      </c>
      <c r="G29" s="94">
        <v>8147.1754100000044</v>
      </c>
      <c r="H29" s="95">
        <v>7826.4377600000007</v>
      </c>
      <c r="I29" s="95">
        <v>9748.331110000001</v>
      </c>
      <c r="J29" s="95">
        <v>11536.43946</v>
      </c>
      <c r="K29" s="73"/>
      <c r="L29" s="73"/>
      <c r="M29" s="73"/>
      <c r="N29" s="73"/>
      <c r="O29" s="73"/>
      <c r="P29" s="73"/>
      <c r="Q29" s="73"/>
      <c r="R29" s="73"/>
      <c r="S29" s="73">
        <f t="shared" si="5"/>
        <v>37258.383740000005</v>
      </c>
      <c r="T29" s="73">
        <f t="shared" si="1"/>
        <v>178398.78625999967</v>
      </c>
      <c r="U29" s="74">
        <f t="shared" si="2"/>
        <v>0.17276672850710253</v>
      </c>
    </row>
    <row r="30" spans="1:21" ht="15.45" customHeight="1" x14ac:dyDescent="0.3">
      <c r="A30" s="70" t="s">
        <v>1</v>
      </c>
      <c r="B30" s="56" t="s">
        <v>34</v>
      </c>
      <c r="C30" s="71" t="s">
        <v>100</v>
      </c>
      <c r="D30" s="83" t="s">
        <v>20</v>
      </c>
      <c r="E30" s="86" t="s">
        <v>74</v>
      </c>
      <c r="F30" s="94">
        <v>15769.999999999991</v>
      </c>
      <c r="G30" s="94">
        <v>1640.89921</v>
      </c>
      <c r="H30" s="95">
        <v>1027.67363</v>
      </c>
      <c r="I30" s="95">
        <v>178.85504</v>
      </c>
      <c r="J30" s="95">
        <v>126.98004</v>
      </c>
      <c r="K30" s="73"/>
      <c r="L30" s="73"/>
      <c r="M30" s="73"/>
      <c r="N30" s="73"/>
      <c r="O30" s="73"/>
      <c r="P30" s="73"/>
      <c r="Q30" s="73"/>
      <c r="R30" s="73"/>
      <c r="S30" s="73">
        <f t="shared" si="5"/>
        <v>2974.4079199999996</v>
      </c>
      <c r="T30" s="73">
        <f t="shared" si="1"/>
        <v>12795.592079999991</v>
      </c>
      <c r="U30" s="74">
        <f t="shared" si="2"/>
        <v>0.18861178947368429</v>
      </c>
    </row>
    <row r="31" spans="1:21" ht="15.45" customHeight="1" x14ac:dyDescent="0.3">
      <c r="A31" s="70" t="s">
        <v>1</v>
      </c>
      <c r="B31" s="56" t="s">
        <v>34</v>
      </c>
      <c r="C31" s="71" t="s">
        <v>100</v>
      </c>
      <c r="D31" s="83" t="s">
        <v>21</v>
      </c>
      <c r="E31" s="86" t="s">
        <v>75</v>
      </c>
      <c r="F31" s="94">
        <v>7968</v>
      </c>
      <c r="G31" s="94">
        <v>36.022000000000013</v>
      </c>
      <c r="H31" s="95">
        <v>1123.9287300000001</v>
      </c>
      <c r="I31" s="95">
        <v>374.12831000000011</v>
      </c>
      <c r="J31" s="95">
        <v>3588.9490500000002</v>
      </c>
      <c r="K31" s="73"/>
      <c r="L31" s="73"/>
      <c r="M31" s="73"/>
      <c r="N31" s="73"/>
      <c r="O31" s="73"/>
      <c r="P31" s="73"/>
      <c r="Q31" s="73"/>
      <c r="R31" s="73"/>
      <c r="S31" s="73">
        <f t="shared" si="5"/>
        <v>5123.0280899999998</v>
      </c>
      <c r="T31" s="73">
        <f t="shared" si="1"/>
        <v>2844.9719100000002</v>
      </c>
      <c r="U31" s="74">
        <f t="shared" si="2"/>
        <v>0.64295031250000001</v>
      </c>
    </row>
    <row r="32" spans="1:21" ht="15.45" customHeight="1" x14ac:dyDescent="0.3">
      <c r="A32" s="70" t="s">
        <v>1</v>
      </c>
      <c r="B32" s="56" t="s">
        <v>34</v>
      </c>
      <c r="C32" s="71" t="s">
        <v>100</v>
      </c>
      <c r="D32" s="83" t="s">
        <v>22</v>
      </c>
      <c r="E32" s="86" t="s">
        <v>76</v>
      </c>
      <c r="F32" s="94">
        <v>74080.949999999881</v>
      </c>
      <c r="G32" s="94">
        <v>1293.19784</v>
      </c>
      <c r="H32" s="95">
        <v>6280.3232700000008</v>
      </c>
      <c r="I32" s="95">
        <v>6567.1210700000001</v>
      </c>
      <c r="J32" s="95">
        <v>2180.44362</v>
      </c>
      <c r="K32" s="73"/>
      <c r="L32" s="73"/>
      <c r="M32" s="73"/>
      <c r="N32" s="73"/>
      <c r="O32" s="73"/>
      <c r="P32" s="73"/>
      <c r="Q32" s="73"/>
      <c r="R32" s="73"/>
      <c r="S32" s="73">
        <f t="shared" si="5"/>
        <v>16321.085800000001</v>
      </c>
      <c r="T32" s="73">
        <f t="shared" si="1"/>
        <v>57759.86419999988</v>
      </c>
      <c r="U32" s="74">
        <f t="shared" si="2"/>
        <v>0.22031420763367676</v>
      </c>
    </row>
    <row r="33" spans="1:21" ht="15.45" customHeight="1" x14ac:dyDescent="0.3">
      <c r="A33" s="70" t="s">
        <v>1</v>
      </c>
      <c r="B33" s="56" t="s">
        <v>34</v>
      </c>
      <c r="C33" s="71" t="s">
        <v>100</v>
      </c>
      <c r="D33" s="83" t="s">
        <v>23</v>
      </c>
      <c r="E33" s="86" t="s">
        <v>77</v>
      </c>
      <c r="F33" s="94">
        <v>3015.389999999994</v>
      </c>
      <c r="G33" s="94">
        <v>64.612130000000008</v>
      </c>
      <c r="H33" s="95">
        <v>156.13498000000001</v>
      </c>
      <c r="I33" s="95">
        <v>40.18030000000001</v>
      </c>
      <c r="J33" s="95">
        <v>55.937849999999997</v>
      </c>
      <c r="K33" s="73"/>
      <c r="L33" s="73"/>
      <c r="M33" s="73"/>
      <c r="N33" s="73"/>
      <c r="O33" s="73"/>
      <c r="P33" s="73"/>
      <c r="Q33" s="73"/>
      <c r="R33" s="73"/>
      <c r="S33" s="73">
        <f t="shared" si="5"/>
        <v>316.86526000000003</v>
      </c>
      <c r="T33" s="73">
        <f t="shared" si="1"/>
        <v>2698.5247399999939</v>
      </c>
      <c r="U33" s="74">
        <f t="shared" si="2"/>
        <v>0.1050826791890935</v>
      </c>
    </row>
    <row r="34" spans="1:21" ht="15.45" customHeight="1" x14ac:dyDescent="0.3">
      <c r="A34" s="70" t="s">
        <v>1</v>
      </c>
      <c r="B34" s="56" t="s">
        <v>34</v>
      </c>
      <c r="C34" s="71" t="s">
        <v>100</v>
      </c>
      <c r="D34" s="83" t="s">
        <v>24</v>
      </c>
      <c r="E34" s="86" t="s">
        <v>78</v>
      </c>
      <c r="F34" s="94">
        <v>101368.8340000005</v>
      </c>
      <c r="G34" s="94">
        <v>5183.6225499999991</v>
      </c>
      <c r="H34" s="95">
        <v>5574.2349699999977</v>
      </c>
      <c r="I34" s="95">
        <v>6307.0861899999954</v>
      </c>
      <c r="J34" s="95">
        <v>5377.0525400000006</v>
      </c>
      <c r="K34" s="73"/>
      <c r="L34" s="73"/>
      <c r="M34" s="73"/>
      <c r="N34" s="73"/>
      <c r="O34" s="73"/>
      <c r="P34" s="73"/>
      <c r="Q34" s="73"/>
      <c r="R34" s="73"/>
      <c r="S34" s="73">
        <f t="shared" si="5"/>
        <v>22441.996249999993</v>
      </c>
      <c r="T34" s="73">
        <f t="shared" si="1"/>
        <v>78926.837750000501</v>
      </c>
      <c r="U34" s="74">
        <f t="shared" si="2"/>
        <v>0.22138950764689552</v>
      </c>
    </row>
    <row r="35" spans="1:21" ht="15.45" customHeight="1" x14ac:dyDescent="0.3">
      <c r="A35" s="70" t="s">
        <v>1</v>
      </c>
      <c r="B35" s="56" t="s">
        <v>34</v>
      </c>
      <c r="C35" s="71" t="s">
        <v>100</v>
      </c>
      <c r="D35" s="83" t="s">
        <v>25</v>
      </c>
      <c r="E35" s="86" t="s">
        <v>79</v>
      </c>
      <c r="F35" s="94">
        <v>5915.4099999999771</v>
      </c>
      <c r="G35" s="94">
        <v>253.39152999999999</v>
      </c>
      <c r="H35" s="95">
        <v>50.059790000000007</v>
      </c>
      <c r="I35" s="95">
        <v>99.153810000000021</v>
      </c>
      <c r="J35" s="95">
        <v>1648.2040400000001</v>
      </c>
      <c r="K35" s="73"/>
      <c r="L35" s="73"/>
      <c r="M35" s="73"/>
      <c r="N35" s="73"/>
      <c r="O35" s="73"/>
      <c r="P35" s="73"/>
      <c r="Q35" s="73"/>
      <c r="R35" s="73"/>
      <c r="S35" s="73">
        <f t="shared" si="5"/>
        <v>2050.80917</v>
      </c>
      <c r="T35" s="73">
        <f t="shared" si="1"/>
        <v>3864.6008299999771</v>
      </c>
      <c r="U35" s="74">
        <f t="shared" si="2"/>
        <v>0.34668926921380055</v>
      </c>
    </row>
    <row r="36" spans="1:21" s="76" customFormat="1" ht="15.45" customHeight="1" x14ac:dyDescent="0.3">
      <c r="A36" s="66" t="s">
        <v>26</v>
      </c>
      <c r="B36" s="65" t="s">
        <v>54</v>
      </c>
      <c r="C36" s="65"/>
      <c r="D36" s="87"/>
      <c r="E36" s="88"/>
      <c r="F36" s="93">
        <f t="shared" ref="F36:R36" si="6">SUM(F37:F48)</f>
        <v>12320158.999999998</v>
      </c>
      <c r="G36" s="93">
        <f>SUM(G37:G48)</f>
        <v>961311.14000000048</v>
      </c>
      <c r="H36" s="93">
        <f t="shared" si="6"/>
        <v>918051.40000000014</v>
      </c>
      <c r="I36" s="93">
        <f t="shared" si="6"/>
        <v>1056423.42</v>
      </c>
      <c r="J36" s="93">
        <f t="shared" si="6"/>
        <v>1136001.8199999996</v>
      </c>
      <c r="K36" s="58">
        <f t="shared" si="6"/>
        <v>0</v>
      </c>
      <c r="L36" s="58">
        <f t="shared" si="6"/>
        <v>0</v>
      </c>
      <c r="M36" s="58">
        <f t="shared" si="6"/>
        <v>0</v>
      </c>
      <c r="N36" s="58">
        <f t="shared" si="6"/>
        <v>0</v>
      </c>
      <c r="O36" s="58">
        <f t="shared" si="6"/>
        <v>0</v>
      </c>
      <c r="P36" s="58">
        <f t="shared" si="6"/>
        <v>0</v>
      </c>
      <c r="Q36" s="58">
        <f t="shared" si="6"/>
        <v>0</v>
      </c>
      <c r="R36" s="58">
        <f t="shared" si="6"/>
        <v>0</v>
      </c>
      <c r="S36" s="78">
        <f t="shared" ref="S36:S74" si="7">SUM(G36:R36)</f>
        <v>4071787.7800000003</v>
      </c>
      <c r="T36" s="78">
        <f t="shared" si="1"/>
        <v>8248371.2199999979</v>
      </c>
      <c r="U36" s="79">
        <f t="shared" si="2"/>
        <v>0.33049798951458342</v>
      </c>
    </row>
    <row r="37" spans="1:21" ht="15.45" customHeight="1" x14ac:dyDescent="0.3">
      <c r="A37" s="70" t="s">
        <v>26</v>
      </c>
      <c r="B37" s="56" t="s">
        <v>34</v>
      </c>
      <c r="C37" s="56" t="s">
        <v>102</v>
      </c>
      <c r="D37" s="83" t="s">
        <v>4</v>
      </c>
      <c r="E37" s="56" t="s">
        <v>58</v>
      </c>
      <c r="F37" s="94">
        <v>8931615.9999999981</v>
      </c>
      <c r="G37" s="94">
        <v>698978.86000000057</v>
      </c>
      <c r="H37" s="95">
        <v>671019.79000000027</v>
      </c>
      <c r="I37" s="95">
        <v>762835.53999999992</v>
      </c>
      <c r="J37" s="95">
        <v>839634.68000000017</v>
      </c>
      <c r="K37" s="73"/>
      <c r="L37" s="73"/>
      <c r="M37" s="73"/>
      <c r="N37" s="73"/>
      <c r="O37" s="73"/>
      <c r="P37" s="73"/>
      <c r="Q37" s="73"/>
      <c r="R37" s="73"/>
      <c r="S37" s="73">
        <f t="shared" si="7"/>
        <v>2972468.870000001</v>
      </c>
      <c r="T37" s="73">
        <f t="shared" si="1"/>
        <v>5959147.1299999971</v>
      </c>
      <c r="U37" s="74">
        <f t="shared" si="2"/>
        <v>0.33280303026910268</v>
      </c>
    </row>
    <row r="38" spans="1:21" ht="15.45" customHeight="1" x14ac:dyDescent="0.3">
      <c r="A38" s="70" t="s">
        <v>26</v>
      </c>
      <c r="B38" s="56" t="s">
        <v>34</v>
      </c>
      <c r="C38" s="56" t="s">
        <v>102</v>
      </c>
      <c r="D38" s="83" t="s">
        <v>6</v>
      </c>
      <c r="E38" s="56" t="s">
        <v>59</v>
      </c>
      <c r="F38" s="94">
        <v>6000</v>
      </c>
      <c r="G38" s="94">
        <v>130</v>
      </c>
      <c r="H38" s="95">
        <v>0</v>
      </c>
      <c r="I38" s="95">
        <v>315.5</v>
      </c>
      <c r="J38" s="95">
        <v>400</v>
      </c>
      <c r="K38" s="73"/>
      <c r="L38" s="73"/>
      <c r="M38" s="73"/>
      <c r="N38" s="73"/>
      <c r="O38" s="73"/>
      <c r="P38" s="73"/>
      <c r="Q38" s="73"/>
      <c r="R38" s="73"/>
      <c r="S38" s="73">
        <f t="shared" si="7"/>
        <v>845.5</v>
      </c>
      <c r="T38" s="73">
        <f t="shared" si="1"/>
        <v>5154.5</v>
      </c>
      <c r="U38" s="74">
        <f t="shared" si="2"/>
        <v>0.14091666666666666</v>
      </c>
    </row>
    <row r="39" spans="1:21" ht="15.45" customHeight="1" x14ac:dyDescent="0.3">
      <c r="A39" s="70" t="s">
        <v>26</v>
      </c>
      <c r="B39" s="56" t="s">
        <v>34</v>
      </c>
      <c r="C39" s="56" t="s">
        <v>102</v>
      </c>
      <c r="D39" s="83" t="s">
        <v>7</v>
      </c>
      <c r="E39" s="86" t="s">
        <v>61</v>
      </c>
      <c r="F39" s="94">
        <v>0</v>
      </c>
      <c r="G39" s="94">
        <v>800</v>
      </c>
      <c r="H39" s="95">
        <v>-800</v>
      </c>
      <c r="I39" s="95"/>
      <c r="J39" s="95"/>
      <c r="K39" s="73"/>
      <c r="L39" s="73"/>
      <c r="M39" s="73"/>
      <c r="N39" s="73"/>
      <c r="O39" s="73"/>
      <c r="P39" s="73"/>
      <c r="Q39" s="73"/>
      <c r="R39" s="73"/>
      <c r="S39" s="73">
        <f t="shared" si="7"/>
        <v>0</v>
      </c>
      <c r="T39" s="73">
        <f t="shared" si="1"/>
        <v>0</v>
      </c>
      <c r="U39" s="74"/>
    </row>
    <row r="40" spans="1:21" ht="15.45" customHeight="1" x14ac:dyDescent="0.3">
      <c r="A40" s="70" t="s">
        <v>26</v>
      </c>
      <c r="B40" s="56" t="s">
        <v>34</v>
      </c>
      <c r="C40" s="56" t="s">
        <v>102</v>
      </c>
      <c r="D40" s="83" t="s">
        <v>9</v>
      </c>
      <c r="E40" s="56" t="s">
        <v>60</v>
      </c>
      <c r="F40" s="94">
        <v>3020914</v>
      </c>
      <c r="G40" s="94">
        <v>234898.22</v>
      </c>
      <c r="H40" s="95">
        <v>224570.58999999991</v>
      </c>
      <c r="I40" s="95">
        <v>256698.71</v>
      </c>
      <c r="J40" s="95">
        <v>282277.34999999992</v>
      </c>
      <c r="K40" s="73"/>
      <c r="L40" s="73"/>
      <c r="M40" s="73"/>
      <c r="N40" s="73"/>
      <c r="O40" s="73"/>
      <c r="P40" s="73"/>
      <c r="Q40" s="73"/>
      <c r="R40" s="73"/>
      <c r="S40" s="73">
        <f t="shared" si="7"/>
        <v>998444.86999999988</v>
      </c>
      <c r="T40" s="73">
        <f t="shared" si="1"/>
        <v>2022469.1300000001</v>
      </c>
      <c r="U40" s="74">
        <f t="shared" si="2"/>
        <v>0.3305108553239185</v>
      </c>
    </row>
    <row r="41" spans="1:21" ht="15.45" customHeight="1" x14ac:dyDescent="0.3">
      <c r="A41" s="70" t="s">
        <v>26</v>
      </c>
      <c r="B41" s="56" t="s">
        <v>34</v>
      </c>
      <c r="C41" s="56" t="s">
        <v>102</v>
      </c>
      <c r="D41" s="83" t="s">
        <v>10</v>
      </c>
      <c r="E41" s="56" t="s">
        <v>64</v>
      </c>
      <c r="F41" s="94">
        <v>5800.0000000000045</v>
      </c>
      <c r="G41" s="94">
        <v>312.68999999999988</v>
      </c>
      <c r="H41" s="95">
        <v>272.85000000000002</v>
      </c>
      <c r="I41" s="95">
        <v>117.03</v>
      </c>
      <c r="J41" s="95">
        <v>87.240000000000009</v>
      </c>
      <c r="K41" s="73"/>
      <c r="L41" s="73"/>
      <c r="M41" s="73"/>
      <c r="N41" s="73"/>
      <c r="O41" s="73"/>
      <c r="P41" s="73"/>
      <c r="Q41" s="73"/>
      <c r="R41" s="73"/>
      <c r="S41" s="73">
        <f t="shared" si="7"/>
        <v>789.81</v>
      </c>
      <c r="T41" s="73">
        <f t="shared" si="1"/>
        <v>5010.1900000000041</v>
      </c>
      <c r="U41" s="74">
        <f t="shared" si="2"/>
        <v>0.13617413793103436</v>
      </c>
    </row>
    <row r="42" spans="1:21" ht="15.45" customHeight="1" x14ac:dyDescent="0.3">
      <c r="A42" s="70" t="s">
        <v>26</v>
      </c>
      <c r="B42" s="56" t="s">
        <v>34</v>
      </c>
      <c r="C42" s="56" t="s">
        <v>102</v>
      </c>
      <c r="D42" s="83" t="s">
        <v>11</v>
      </c>
      <c r="E42" s="56" t="s">
        <v>65</v>
      </c>
      <c r="F42" s="94">
        <v>482</v>
      </c>
      <c r="G42" s="94">
        <v>70.900000000000006</v>
      </c>
      <c r="H42" s="95">
        <v>38.299999999999997</v>
      </c>
      <c r="I42" s="95">
        <v>0</v>
      </c>
      <c r="J42" s="95">
        <v>0</v>
      </c>
      <c r="K42" s="73"/>
      <c r="L42" s="73"/>
      <c r="M42" s="73"/>
      <c r="N42" s="73"/>
      <c r="O42" s="73"/>
      <c r="P42" s="73"/>
      <c r="Q42" s="73"/>
      <c r="R42" s="73"/>
      <c r="S42" s="73">
        <f t="shared" si="7"/>
        <v>109.2</v>
      </c>
      <c r="T42" s="73">
        <f t="shared" si="1"/>
        <v>372.8</v>
      </c>
      <c r="U42" s="74">
        <f t="shared" si="2"/>
        <v>0.22655601659751037</v>
      </c>
    </row>
    <row r="43" spans="1:21" ht="15.45" customHeight="1" x14ac:dyDescent="0.3">
      <c r="A43" s="70" t="s">
        <v>26</v>
      </c>
      <c r="B43" s="56" t="s">
        <v>34</v>
      </c>
      <c r="C43" s="56" t="s">
        <v>102</v>
      </c>
      <c r="D43" s="83" t="s">
        <v>12</v>
      </c>
      <c r="E43" s="56" t="s">
        <v>66</v>
      </c>
      <c r="F43" s="94">
        <v>25086</v>
      </c>
      <c r="G43" s="94">
        <v>2528.42</v>
      </c>
      <c r="H43" s="95">
        <v>0</v>
      </c>
      <c r="I43" s="95">
        <v>3626.63</v>
      </c>
      <c r="J43" s="95">
        <v>82.4</v>
      </c>
      <c r="K43" s="73"/>
      <c r="L43" s="73"/>
      <c r="M43" s="73"/>
      <c r="N43" s="73"/>
      <c r="O43" s="73"/>
      <c r="P43" s="73"/>
      <c r="Q43" s="73"/>
      <c r="R43" s="73"/>
      <c r="S43" s="73">
        <f t="shared" si="7"/>
        <v>6237.45</v>
      </c>
      <c r="T43" s="73">
        <f t="shared" si="1"/>
        <v>18848.55</v>
      </c>
      <c r="U43" s="74">
        <f t="shared" si="2"/>
        <v>0.24864266921789044</v>
      </c>
    </row>
    <row r="44" spans="1:21" ht="15.45" customHeight="1" x14ac:dyDescent="0.3">
      <c r="A44" s="70" t="s">
        <v>26</v>
      </c>
      <c r="B44" s="56" t="s">
        <v>34</v>
      </c>
      <c r="C44" s="56" t="s">
        <v>102</v>
      </c>
      <c r="D44" s="83" t="s">
        <v>14</v>
      </c>
      <c r="E44" s="56" t="s">
        <v>68</v>
      </c>
      <c r="F44" s="94">
        <v>269300</v>
      </c>
      <c r="G44" s="94">
        <v>20872.939999999999</v>
      </c>
      <c r="H44" s="95">
        <v>20767.999999999989</v>
      </c>
      <c r="I44" s="95">
        <v>26522.93</v>
      </c>
      <c r="J44" s="95">
        <v>10446.379999999999</v>
      </c>
      <c r="K44" s="73"/>
      <c r="L44" s="73"/>
      <c r="M44" s="73"/>
      <c r="N44" s="73"/>
      <c r="O44" s="73"/>
      <c r="P44" s="73"/>
      <c r="Q44" s="73"/>
      <c r="R44" s="73"/>
      <c r="S44" s="73">
        <f t="shared" si="7"/>
        <v>78610.25</v>
      </c>
      <c r="T44" s="73">
        <f t="shared" si="1"/>
        <v>190689.75</v>
      </c>
      <c r="U44" s="74">
        <f t="shared" si="2"/>
        <v>0.29190586706275529</v>
      </c>
    </row>
    <row r="45" spans="1:21" ht="15.45" customHeight="1" x14ac:dyDescent="0.3">
      <c r="A45" s="70" t="s">
        <v>26</v>
      </c>
      <c r="B45" s="56" t="s">
        <v>34</v>
      </c>
      <c r="C45" s="56" t="s">
        <v>102</v>
      </c>
      <c r="D45" s="83" t="s">
        <v>16</v>
      </c>
      <c r="E45" s="56" t="s">
        <v>70</v>
      </c>
      <c r="F45" s="94">
        <v>5000</v>
      </c>
      <c r="G45" s="94">
        <v>348.65</v>
      </c>
      <c r="H45" s="95">
        <v>0</v>
      </c>
      <c r="I45" s="95">
        <v>226.71</v>
      </c>
      <c r="J45" s="95">
        <v>154.88</v>
      </c>
      <c r="K45" s="73"/>
      <c r="L45" s="73"/>
      <c r="M45" s="73"/>
      <c r="N45" s="73"/>
      <c r="O45" s="73"/>
      <c r="P45" s="73"/>
      <c r="Q45" s="73"/>
      <c r="R45" s="73"/>
      <c r="S45" s="73">
        <f t="shared" si="7"/>
        <v>730.24</v>
      </c>
      <c r="T45" s="73">
        <f t="shared" si="1"/>
        <v>4269.76</v>
      </c>
      <c r="U45" s="74">
        <f t="shared" si="2"/>
        <v>0.14604800000000001</v>
      </c>
    </row>
    <row r="46" spans="1:21" ht="15.45" customHeight="1" x14ac:dyDescent="0.3">
      <c r="A46" s="70" t="s">
        <v>26</v>
      </c>
      <c r="B46" s="56" t="s">
        <v>34</v>
      </c>
      <c r="C46" s="56" t="s">
        <v>102</v>
      </c>
      <c r="D46" s="83" t="s">
        <v>18</v>
      </c>
      <c r="E46" s="56" t="s">
        <v>72</v>
      </c>
      <c r="F46" s="94">
        <v>33770</v>
      </c>
      <c r="G46" s="94">
        <v>1417</v>
      </c>
      <c r="H46" s="95">
        <v>1526</v>
      </c>
      <c r="I46" s="95">
        <v>3270</v>
      </c>
      <c r="J46" s="95">
        <v>2231</v>
      </c>
      <c r="K46" s="73"/>
      <c r="L46" s="73"/>
      <c r="M46" s="73"/>
      <c r="N46" s="73"/>
      <c r="O46" s="73"/>
      <c r="P46" s="73"/>
      <c r="Q46" s="73"/>
      <c r="R46" s="73"/>
      <c r="S46" s="73">
        <f t="shared" si="7"/>
        <v>8444</v>
      </c>
      <c r="T46" s="73">
        <f t="shared" si="1"/>
        <v>25326</v>
      </c>
      <c r="U46" s="74">
        <f t="shared" si="2"/>
        <v>0.25004441812259404</v>
      </c>
    </row>
    <row r="47" spans="1:21" ht="15.45" customHeight="1" x14ac:dyDescent="0.3">
      <c r="A47" s="70" t="s">
        <v>26</v>
      </c>
      <c r="B47" s="56" t="s">
        <v>34</v>
      </c>
      <c r="C47" s="56" t="s">
        <v>102</v>
      </c>
      <c r="D47" s="83" t="s">
        <v>22</v>
      </c>
      <c r="E47" s="56" t="s">
        <v>76</v>
      </c>
      <c r="F47" s="94">
        <v>9648</v>
      </c>
      <c r="G47" s="94">
        <v>0</v>
      </c>
      <c r="H47" s="95">
        <v>0</v>
      </c>
      <c r="I47" s="95">
        <v>16.100000000000001</v>
      </c>
      <c r="J47" s="95">
        <v>0</v>
      </c>
      <c r="K47" s="73"/>
      <c r="L47" s="73"/>
      <c r="M47" s="73"/>
      <c r="N47" s="73"/>
      <c r="O47" s="73"/>
      <c r="P47" s="73"/>
      <c r="Q47" s="73"/>
      <c r="R47" s="73"/>
      <c r="S47" s="73">
        <f t="shared" si="7"/>
        <v>16.100000000000001</v>
      </c>
      <c r="T47" s="73">
        <f t="shared" si="1"/>
        <v>9631.9</v>
      </c>
      <c r="U47" s="74">
        <f t="shared" si="2"/>
        <v>1.6687396351575457E-3</v>
      </c>
    </row>
    <row r="48" spans="1:21" ht="15.45" customHeight="1" x14ac:dyDescent="0.3">
      <c r="A48" s="70" t="s">
        <v>26</v>
      </c>
      <c r="B48" s="56" t="s">
        <v>34</v>
      </c>
      <c r="C48" s="56" t="s">
        <v>102</v>
      </c>
      <c r="D48" s="83" t="s">
        <v>24</v>
      </c>
      <c r="E48" s="56" t="s">
        <v>78</v>
      </c>
      <c r="F48" s="94">
        <v>12543</v>
      </c>
      <c r="G48" s="94">
        <v>953.46</v>
      </c>
      <c r="H48" s="95">
        <v>655.87000000000012</v>
      </c>
      <c r="I48" s="95">
        <v>2794.27</v>
      </c>
      <c r="J48" s="95">
        <v>687.89</v>
      </c>
      <c r="K48" s="73"/>
      <c r="L48" s="73"/>
      <c r="M48" s="73"/>
      <c r="N48" s="73"/>
      <c r="O48" s="73"/>
      <c r="P48" s="73"/>
      <c r="Q48" s="73"/>
      <c r="R48" s="73"/>
      <c r="S48" s="73">
        <f t="shared" si="7"/>
        <v>5091.4900000000007</v>
      </c>
      <c r="T48" s="73">
        <f t="shared" si="1"/>
        <v>7451.5099999999993</v>
      </c>
      <c r="U48" s="74">
        <f t="shared" si="2"/>
        <v>0.40592282548034764</v>
      </c>
    </row>
    <row r="49" spans="1:21" s="76" customFormat="1" ht="15.45" customHeight="1" x14ac:dyDescent="0.3">
      <c r="A49" s="66" t="s">
        <v>103</v>
      </c>
      <c r="B49" s="65" t="s">
        <v>54</v>
      </c>
      <c r="C49" s="65"/>
      <c r="D49" s="87"/>
      <c r="E49" s="88"/>
      <c r="F49" s="93">
        <f>SUM(F50:F52)</f>
        <v>666239.99999999977</v>
      </c>
      <c r="G49" s="93">
        <f>SUM(G50:G52)</f>
        <v>46519.58</v>
      </c>
      <c r="H49" s="93">
        <f t="shared" ref="H49:S49" si="8">SUM(H50:H52)</f>
        <v>47828.350000000006</v>
      </c>
      <c r="I49" s="93">
        <f t="shared" si="8"/>
        <v>50413.84</v>
      </c>
      <c r="J49" s="93">
        <f t="shared" si="8"/>
        <v>50872.25</v>
      </c>
      <c r="K49" s="58">
        <f t="shared" si="8"/>
        <v>0</v>
      </c>
      <c r="L49" s="58">
        <f t="shared" si="8"/>
        <v>0</v>
      </c>
      <c r="M49" s="58">
        <f t="shared" si="8"/>
        <v>0</v>
      </c>
      <c r="N49" s="58">
        <f t="shared" si="8"/>
        <v>0</v>
      </c>
      <c r="O49" s="58">
        <f t="shared" si="8"/>
        <v>0</v>
      </c>
      <c r="P49" s="58">
        <f t="shared" si="8"/>
        <v>0</v>
      </c>
      <c r="Q49" s="58">
        <f t="shared" si="8"/>
        <v>0</v>
      </c>
      <c r="R49" s="58">
        <f t="shared" si="8"/>
        <v>0</v>
      </c>
      <c r="S49" s="58">
        <f t="shared" si="8"/>
        <v>195634.02</v>
      </c>
      <c r="T49" s="2">
        <f t="shared" si="1"/>
        <v>470605.97999999975</v>
      </c>
      <c r="U49" s="62">
        <f t="shared" si="2"/>
        <v>0.29363895893371766</v>
      </c>
    </row>
    <row r="50" spans="1:21" ht="15.45" customHeight="1" x14ac:dyDescent="0.3">
      <c r="A50" s="70" t="s">
        <v>103</v>
      </c>
      <c r="B50" s="56" t="s">
        <v>34</v>
      </c>
      <c r="C50" s="56" t="s">
        <v>102</v>
      </c>
      <c r="D50" s="83" t="s">
        <v>4</v>
      </c>
      <c r="E50" s="56" t="s">
        <v>58</v>
      </c>
      <c r="F50" s="94">
        <v>494499.99999999983</v>
      </c>
      <c r="G50" s="94">
        <v>34768</v>
      </c>
      <c r="H50" s="95">
        <v>35746.15</v>
      </c>
      <c r="I50" s="95">
        <v>37678.5</v>
      </c>
      <c r="J50" s="95">
        <v>38079.72</v>
      </c>
      <c r="K50" s="73"/>
      <c r="L50" s="73"/>
      <c r="M50" s="73"/>
      <c r="N50" s="73"/>
      <c r="O50" s="73"/>
      <c r="P50" s="73"/>
      <c r="Q50" s="73"/>
      <c r="R50" s="73"/>
      <c r="S50" s="73">
        <f>SUM(G50:R50)</f>
        <v>146272.37</v>
      </c>
      <c r="T50" s="73">
        <f t="shared" si="1"/>
        <v>348227.62999999983</v>
      </c>
      <c r="U50" s="74">
        <f t="shared" si="2"/>
        <v>0.29579852376137522</v>
      </c>
    </row>
    <row r="51" spans="1:21" ht="15.45" customHeight="1" x14ac:dyDescent="0.3">
      <c r="A51" s="70" t="s">
        <v>103</v>
      </c>
      <c r="B51" s="56" t="s">
        <v>34</v>
      </c>
      <c r="C51" s="56" t="s">
        <v>102</v>
      </c>
      <c r="D51" s="83" t="s">
        <v>9</v>
      </c>
      <c r="E51" s="56" t="s">
        <v>63</v>
      </c>
      <c r="F51" s="94">
        <v>167140</v>
      </c>
      <c r="G51" s="94">
        <v>11751.58</v>
      </c>
      <c r="H51" s="95">
        <v>12082.2</v>
      </c>
      <c r="I51" s="95">
        <v>12735.34</v>
      </c>
      <c r="J51" s="95">
        <v>12792.53</v>
      </c>
      <c r="K51" s="73"/>
      <c r="L51" s="73"/>
      <c r="M51" s="73"/>
      <c r="N51" s="73"/>
      <c r="O51" s="73"/>
      <c r="P51" s="73"/>
      <c r="Q51" s="73"/>
      <c r="R51" s="73"/>
      <c r="S51" s="73">
        <f t="shared" si="7"/>
        <v>49361.649999999994</v>
      </c>
      <c r="T51" s="73">
        <f t="shared" si="1"/>
        <v>117778.35</v>
      </c>
      <c r="U51" s="74">
        <f t="shared" si="2"/>
        <v>0.29533115950700006</v>
      </c>
    </row>
    <row r="52" spans="1:21" ht="15.45" customHeight="1" x14ac:dyDescent="0.3">
      <c r="A52" s="70" t="s">
        <v>103</v>
      </c>
      <c r="B52" s="56" t="s">
        <v>34</v>
      </c>
      <c r="C52" s="56" t="s">
        <v>102</v>
      </c>
      <c r="D52" s="83" t="s">
        <v>12</v>
      </c>
      <c r="E52" s="56" t="s">
        <v>66</v>
      </c>
      <c r="F52" s="94">
        <v>4600</v>
      </c>
      <c r="G52" s="94">
        <v>0</v>
      </c>
      <c r="H52" s="95">
        <v>0</v>
      </c>
      <c r="I52" s="95">
        <v>0</v>
      </c>
      <c r="J52" s="95">
        <v>0</v>
      </c>
      <c r="K52" s="73"/>
      <c r="L52" s="73"/>
      <c r="M52" s="73"/>
      <c r="N52" s="73"/>
      <c r="O52" s="73"/>
      <c r="P52" s="73"/>
      <c r="Q52" s="73"/>
      <c r="R52" s="73"/>
      <c r="S52" s="73">
        <f t="shared" si="7"/>
        <v>0</v>
      </c>
      <c r="T52" s="73">
        <f t="shared" si="1"/>
        <v>4600</v>
      </c>
      <c r="U52" s="74">
        <f t="shared" si="2"/>
        <v>0</v>
      </c>
    </row>
    <row r="53" spans="1:21" s="76" customFormat="1" ht="15.45" customHeight="1" x14ac:dyDescent="0.3">
      <c r="A53" s="66" t="s">
        <v>104</v>
      </c>
      <c r="B53" s="65" t="s">
        <v>54</v>
      </c>
      <c r="C53" s="65"/>
      <c r="D53" s="87"/>
      <c r="E53" s="88"/>
      <c r="F53" s="93">
        <f>SUM(F54:F59)</f>
        <v>423819.99999999988</v>
      </c>
      <c r="G53" s="93">
        <f>SUM(G54:G59)</f>
        <v>29037.950000000004</v>
      </c>
      <c r="H53" s="93">
        <f t="shared" ref="H53:R53" si="9">SUM(H54:H59)</f>
        <v>29939.15</v>
      </c>
      <c r="I53" s="93">
        <f t="shared" si="9"/>
        <v>30771.26</v>
      </c>
      <c r="J53" s="93">
        <f t="shared" si="9"/>
        <v>34394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2">
        <f t="shared" si="7"/>
        <v>124142.36</v>
      </c>
      <c r="T53" s="2">
        <f t="shared" si="1"/>
        <v>299677.6399999999</v>
      </c>
      <c r="U53" s="62">
        <f t="shared" si="2"/>
        <v>0.29291293473644481</v>
      </c>
    </row>
    <row r="54" spans="1:21" ht="15.45" customHeight="1" x14ac:dyDescent="0.3">
      <c r="A54" s="70" t="s">
        <v>104</v>
      </c>
      <c r="B54" s="56" t="s">
        <v>34</v>
      </c>
      <c r="C54" s="56" t="s">
        <v>102</v>
      </c>
      <c r="D54" s="83" t="s">
        <v>4</v>
      </c>
      <c r="E54" s="56" t="s">
        <v>58</v>
      </c>
      <c r="F54" s="94">
        <v>228499.99999999991</v>
      </c>
      <c r="G54" s="94">
        <v>17495</v>
      </c>
      <c r="H54" s="95">
        <v>17691.490000000002</v>
      </c>
      <c r="I54" s="95">
        <v>18300</v>
      </c>
      <c r="J54" s="95">
        <v>18525.12</v>
      </c>
      <c r="K54" s="73"/>
      <c r="L54" s="73"/>
      <c r="M54" s="73"/>
      <c r="N54" s="73"/>
      <c r="O54" s="73"/>
      <c r="P54" s="73"/>
      <c r="Q54" s="73"/>
      <c r="R54" s="73"/>
      <c r="S54" s="73">
        <f t="shared" si="7"/>
        <v>72011.61</v>
      </c>
      <c r="T54" s="73">
        <f t="shared" si="1"/>
        <v>156488.3899999999</v>
      </c>
      <c r="U54" s="74">
        <f t="shared" si="2"/>
        <v>0.31514927789934366</v>
      </c>
    </row>
    <row r="55" spans="1:21" ht="15.45" customHeight="1" x14ac:dyDescent="0.3">
      <c r="A55" s="70" t="s">
        <v>104</v>
      </c>
      <c r="B55" s="56" t="s">
        <v>34</v>
      </c>
      <c r="C55" s="56" t="s">
        <v>102</v>
      </c>
      <c r="D55" s="83" t="s">
        <v>5</v>
      </c>
      <c r="E55" s="56" t="s">
        <v>59</v>
      </c>
      <c r="F55" s="94">
        <v>33999.999999999993</v>
      </c>
      <c r="G55" s="94">
        <v>2335.56</v>
      </c>
      <c r="H55" s="95">
        <v>2600</v>
      </c>
      <c r="I55" s="95">
        <v>2650</v>
      </c>
      <c r="J55" s="95">
        <v>2650</v>
      </c>
      <c r="K55" s="73"/>
      <c r="L55" s="73"/>
      <c r="M55" s="73"/>
      <c r="N55" s="73"/>
      <c r="O55" s="73"/>
      <c r="P55" s="73"/>
      <c r="Q55" s="73"/>
      <c r="R55" s="73"/>
      <c r="S55" s="73">
        <f t="shared" si="7"/>
        <v>10235.56</v>
      </c>
      <c r="T55" s="73">
        <f t="shared" si="1"/>
        <v>23764.439999999995</v>
      </c>
      <c r="U55" s="74">
        <f t="shared" si="2"/>
        <v>0.30104588235294122</v>
      </c>
    </row>
    <row r="56" spans="1:21" ht="15.45" customHeight="1" x14ac:dyDescent="0.3">
      <c r="A56" s="70" t="s">
        <v>104</v>
      </c>
      <c r="B56" s="56" t="s">
        <v>34</v>
      </c>
      <c r="C56" s="56" t="s">
        <v>102</v>
      </c>
      <c r="D56" s="83" t="s">
        <v>9</v>
      </c>
      <c r="E56" s="56" t="s">
        <v>63</v>
      </c>
      <c r="F56" s="94">
        <v>88720</v>
      </c>
      <c r="G56" s="94">
        <v>6552.4400000000014</v>
      </c>
      <c r="H56" s="95">
        <v>6858.53</v>
      </c>
      <c r="I56" s="95">
        <v>7081.1</v>
      </c>
      <c r="J56" s="95">
        <v>7157.1900000000014</v>
      </c>
      <c r="K56" s="73"/>
      <c r="L56" s="73"/>
      <c r="M56" s="73"/>
      <c r="N56" s="73"/>
      <c r="O56" s="73"/>
      <c r="P56" s="73"/>
      <c r="Q56" s="73"/>
      <c r="R56" s="73"/>
      <c r="S56" s="73">
        <f t="shared" si="7"/>
        <v>27649.260000000002</v>
      </c>
      <c r="T56" s="73">
        <f t="shared" si="1"/>
        <v>61070.74</v>
      </c>
      <c r="U56" s="74">
        <f t="shared" si="2"/>
        <v>0.31164630297565377</v>
      </c>
    </row>
    <row r="57" spans="1:21" ht="15.45" customHeight="1" x14ac:dyDescent="0.3">
      <c r="A57" s="70" t="s">
        <v>104</v>
      </c>
      <c r="B57" s="56" t="s">
        <v>34</v>
      </c>
      <c r="C57" s="56" t="s">
        <v>102</v>
      </c>
      <c r="D57" s="83" t="s">
        <v>10</v>
      </c>
      <c r="E57" s="56" t="s">
        <v>64</v>
      </c>
      <c r="F57" s="94">
        <v>44999.999999999993</v>
      </c>
      <c r="G57" s="94">
        <v>2654.95</v>
      </c>
      <c r="H57" s="95">
        <v>2789.13</v>
      </c>
      <c r="I57" s="95">
        <v>2740.16</v>
      </c>
      <c r="J57" s="95">
        <v>6061.69</v>
      </c>
      <c r="K57" s="73"/>
      <c r="L57" s="73"/>
      <c r="M57" s="73"/>
      <c r="N57" s="73"/>
      <c r="O57" s="73"/>
      <c r="P57" s="73"/>
      <c r="Q57" s="73"/>
      <c r="R57" s="73"/>
      <c r="S57" s="73">
        <f t="shared" si="7"/>
        <v>14245.93</v>
      </c>
      <c r="T57" s="73">
        <f t="shared" si="1"/>
        <v>30754.069999999992</v>
      </c>
      <c r="U57" s="74">
        <f t="shared" si="2"/>
        <v>0.31657622222222226</v>
      </c>
    </row>
    <row r="58" spans="1:21" ht="15.45" customHeight="1" x14ac:dyDescent="0.3">
      <c r="A58" s="70" t="s">
        <v>104</v>
      </c>
      <c r="B58" s="56" t="s">
        <v>34</v>
      </c>
      <c r="C58" s="56" t="s">
        <v>102</v>
      </c>
      <c r="D58" s="83" t="s">
        <v>12</v>
      </c>
      <c r="E58" s="56" t="s">
        <v>66</v>
      </c>
      <c r="F58" s="94">
        <v>1599.9999999999991</v>
      </c>
      <c r="G58" s="94">
        <v>0</v>
      </c>
      <c r="H58" s="95">
        <v>0</v>
      </c>
      <c r="I58" s="95">
        <v>0</v>
      </c>
      <c r="J58" s="95">
        <v>0</v>
      </c>
      <c r="K58" s="73"/>
      <c r="L58" s="73"/>
      <c r="M58" s="73"/>
      <c r="N58" s="73"/>
      <c r="O58" s="73"/>
      <c r="P58" s="73"/>
      <c r="Q58" s="73"/>
      <c r="R58" s="73"/>
      <c r="S58" s="73">
        <f t="shared" si="7"/>
        <v>0</v>
      </c>
      <c r="T58" s="73">
        <f t="shared" si="1"/>
        <v>1599.9999999999991</v>
      </c>
      <c r="U58" s="74">
        <f t="shared" si="2"/>
        <v>0</v>
      </c>
    </row>
    <row r="59" spans="1:21" ht="15.45" customHeight="1" x14ac:dyDescent="0.3">
      <c r="A59" s="70" t="s">
        <v>104</v>
      </c>
      <c r="B59" s="56" t="s">
        <v>34</v>
      </c>
      <c r="C59" s="56" t="s">
        <v>102</v>
      </c>
      <c r="D59" s="83" t="s">
        <v>15</v>
      </c>
      <c r="E59" s="56" t="s">
        <v>69</v>
      </c>
      <c r="F59" s="94">
        <v>26000</v>
      </c>
      <c r="G59" s="94">
        <v>0</v>
      </c>
      <c r="H59" s="95">
        <v>0</v>
      </c>
      <c r="I59" s="95">
        <v>0</v>
      </c>
      <c r="J59" s="95">
        <v>0</v>
      </c>
      <c r="K59" s="73"/>
      <c r="L59" s="73"/>
      <c r="M59" s="73"/>
      <c r="N59" s="73"/>
      <c r="O59" s="73"/>
      <c r="P59" s="73"/>
      <c r="Q59" s="73"/>
      <c r="R59" s="73"/>
      <c r="S59" s="73">
        <f t="shared" si="7"/>
        <v>0</v>
      </c>
      <c r="T59" s="73">
        <f t="shared" si="1"/>
        <v>26000</v>
      </c>
      <c r="U59" s="74">
        <f t="shared" si="2"/>
        <v>0</v>
      </c>
    </row>
    <row r="60" spans="1:21" s="76" customFormat="1" ht="15.45" customHeight="1" x14ac:dyDescent="0.3">
      <c r="A60" s="66" t="s">
        <v>105</v>
      </c>
      <c r="B60" s="65" t="s">
        <v>54</v>
      </c>
      <c r="C60" s="65"/>
      <c r="D60" s="87"/>
      <c r="E60" s="88"/>
      <c r="F60" s="93">
        <f>SUM(F61:F65)</f>
        <v>201960</v>
      </c>
      <c r="G60" s="93">
        <f>SUM(G61:G65)</f>
        <v>15654.6</v>
      </c>
      <c r="H60" s="93">
        <f t="shared" ref="H60:R60" si="10">SUM(H61:H65)</f>
        <v>16299.27</v>
      </c>
      <c r="I60" s="93">
        <f t="shared" si="10"/>
        <v>15814.76</v>
      </c>
      <c r="J60" s="93">
        <f t="shared" si="10"/>
        <v>15501.659999999998</v>
      </c>
      <c r="K60" s="58">
        <f t="shared" si="10"/>
        <v>0</v>
      </c>
      <c r="L60" s="58">
        <f t="shared" si="10"/>
        <v>0</v>
      </c>
      <c r="M60" s="58">
        <f t="shared" si="10"/>
        <v>0</v>
      </c>
      <c r="N60" s="58">
        <f t="shared" si="10"/>
        <v>0</v>
      </c>
      <c r="O60" s="58">
        <f t="shared" si="10"/>
        <v>0</v>
      </c>
      <c r="P60" s="58">
        <f t="shared" si="10"/>
        <v>0</v>
      </c>
      <c r="Q60" s="58">
        <f t="shared" si="10"/>
        <v>0</v>
      </c>
      <c r="R60" s="58">
        <f t="shared" si="10"/>
        <v>0</v>
      </c>
      <c r="S60" s="2">
        <f t="shared" si="7"/>
        <v>63270.29</v>
      </c>
      <c r="T60" s="2">
        <f t="shared" si="1"/>
        <v>138689.71</v>
      </c>
      <c r="U60" s="62">
        <f t="shared" si="2"/>
        <v>0.31328129332541099</v>
      </c>
    </row>
    <row r="61" spans="1:21" ht="15.45" customHeight="1" x14ac:dyDescent="0.3">
      <c r="A61" s="70" t="s">
        <v>111</v>
      </c>
      <c r="B61" s="56" t="s">
        <v>34</v>
      </c>
      <c r="C61" s="56" t="s">
        <v>102</v>
      </c>
      <c r="D61" s="83" t="s">
        <v>4</v>
      </c>
      <c r="E61" s="56" t="s">
        <v>58</v>
      </c>
      <c r="F61" s="94">
        <v>22200</v>
      </c>
      <c r="G61" s="94">
        <v>1700</v>
      </c>
      <c r="H61" s="95">
        <v>1844.24</v>
      </c>
      <c r="I61" s="95">
        <v>1800</v>
      </c>
      <c r="J61" s="95">
        <v>1800</v>
      </c>
      <c r="K61" s="73"/>
      <c r="L61" s="73"/>
      <c r="M61" s="73"/>
      <c r="N61" s="73"/>
      <c r="O61" s="73"/>
      <c r="P61" s="73"/>
      <c r="Q61" s="73"/>
      <c r="R61" s="73"/>
      <c r="S61" s="73">
        <f t="shared" si="7"/>
        <v>7144.24</v>
      </c>
      <c r="T61" s="73">
        <f t="shared" si="1"/>
        <v>15055.76</v>
      </c>
      <c r="U61" s="74">
        <f t="shared" si="2"/>
        <v>0.32181261261261263</v>
      </c>
    </row>
    <row r="62" spans="1:21" ht="15.45" customHeight="1" x14ac:dyDescent="0.3">
      <c r="A62" s="70" t="s">
        <v>111</v>
      </c>
      <c r="B62" s="56" t="s">
        <v>34</v>
      </c>
      <c r="C62" s="56" t="s">
        <v>102</v>
      </c>
      <c r="D62" s="83" t="s">
        <v>5</v>
      </c>
      <c r="E62" s="56" t="s">
        <v>59</v>
      </c>
      <c r="F62" s="94">
        <v>126700</v>
      </c>
      <c r="G62" s="94">
        <v>10000</v>
      </c>
      <c r="H62" s="95">
        <v>10337.58</v>
      </c>
      <c r="I62" s="95">
        <v>10019.700000000001</v>
      </c>
      <c r="J62" s="95">
        <v>9785.6899999999987</v>
      </c>
      <c r="K62" s="73"/>
      <c r="L62" s="73"/>
      <c r="M62" s="73"/>
      <c r="N62" s="73"/>
      <c r="O62" s="73"/>
      <c r="P62" s="73"/>
      <c r="Q62" s="73"/>
      <c r="R62" s="73"/>
      <c r="S62" s="73">
        <f t="shared" si="7"/>
        <v>40142.97</v>
      </c>
      <c r="T62" s="73">
        <f t="shared" si="1"/>
        <v>86557.03</v>
      </c>
      <c r="U62" s="74">
        <f t="shared" si="2"/>
        <v>0.31683480662983426</v>
      </c>
    </row>
    <row r="63" spans="1:21" ht="15.45" customHeight="1" x14ac:dyDescent="0.3">
      <c r="A63" s="70" t="s">
        <v>111</v>
      </c>
      <c r="B63" s="56" t="s">
        <v>34</v>
      </c>
      <c r="C63" s="56" t="s">
        <v>102</v>
      </c>
      <c r="D63" s="83" t="s">
        <v>9</v>
      </c>
      <c r="E63" s="56" t="s">
        <v>63</v>
      </c>
      <c r="F63" s="94">
        <v>50320</v>
      </c>
      <c r="G63" s="94">
        <v>3954.6</v>
      </c>
      <c r="H63" s="95">
        <v>4117.45</v>
      </c>
      <c r="I63" s="95">
        <v>3995.06</v>
      </c>
      <c r="J63" s="95">
        <v>3915.97</v>
      </c>
      <c r="K63" s="73"/>
      <c r="L63" s="73"/>
      <c r="M63" s="73"/>
      <c r="N63" s="73"/>
      <c r="O63" s="73"/>
      <c r="P63" s="73"/>
      <c r="Q63" s="73"/>
      <c r="R63" s="73"/>
      <c r="S63" s="73">
        <f t="shared" si="7"/>
        <v>15983.079999999998</v>
      </c>
      <c r="T63" s="73">
        <f t="shared" si="1"/>
        <v>34336.92</v>
      </c>
      <c r="U63" s="74">
        <f t="shared" si="2"/>
        <v>0.31762877583465815</v>
      </c>
    </row>
    <row r="64" spans="1:21" ht="15.45" customHeight="1" x14ac:dyDescent="0.3">
      <c r="A64" s="70" t="s">
        <v>111</v>
      </c>
      <c r="B64" s="56" t="s">
        <v>34</v>
      </c>
      <c r="C64" s="56" t="s">
        <v>102</v>
      </c>
      <c r="D64" s="83" t="s">
        <v>11</v>
      </c>
      <c r="E64" s="56" t="s">
        <v>59</v>
      </c>
      <c r="F64" s="94">
        <v>1940</v>
      </c>
      <c r="G64" s="94">
        <v>0</v>
      </c>
      <c r="H64" s="95">
        <v>0</v>
      </c>
      <c r="I64" s="95">
        <v>0</v>
      </c>
      <c r="J64" s="95">
        <v>0</v>
      </c>
      <c r="K64" s="73"/>
      <c r="L64" s="73"/>
      <c r="M64" s="73"/>
      <c r="N64" s="73"/>
      <c r="O64" s="73"/>
      <c r="P64" s="73"/>
      <c r="Q64" s="73"/>
      <c r="R64" s="73"/>
      <c r="S64" s="73">
        <f t="shared" si="7"/>
        <v>0</v>
      </c>
      <c r="T64" s="73">
        <f t="shared" si="1"/>
        <v>1940</v>
      </c>
      <c r="U64" s="74">
        <f t="shared" si="2"/>
        <v>0</v>
      </c>
    </row>
    <row r="65" spans="1:21" ht="15.45" customHeight="1" x14ac:dyDescent="0.3">
      <c r="A65" s="70" t="s">
        <v>111</v>
      </c>
      <c r="B65" s="56" t="s">
        <v>34</v>
      </c>
      <c r="C65" s="56" t="s">
        <v>102</v>
      </c>
      <c r="D65" s="83" t="s">
        <v>12</v>
      </c>
      <c r="E65" s="56" t="s">
        <v>66</v>
      </c>
      <c r="F65" s="94">
        <v>799.99999999999966</v>
      </c>
      <c r="G65" s="94">
        <v>0</v>
      </c>
      <c r="H65" s="95">
        <v>0</v>
      </c>
      <c r="I65" s="95">
        <v>0</v>
      </c>
      <c r="J65" s="95">
        <v>0</v>
      </c>
      <c r="K65" s="73"/>
      <c r="L65" s="73"/>
      <c r="M65" s="73"/>
      <c r="N65" s="73"/>
      <c r="O65" s="73"/>
      <c r="P65" s="73"/>
      <c r="Q65" s="73"/>
      <c r="R65" s="73"/>
      <c r="S65" s="73">
        <f t="shared" si="7"/>
        <v>0</v>
      </c>
      <c r="T65" s="73">
        <f t="shared" si="1"/>
        <v>799.99999999999966</v>
      </c>
      <c r="U65" s="74">
        <f t="shared" si="2"/>
        <v>0</v>
      </c>
    </row>
    <row r="66" spans="1:21" s="76" customFormat="1" ht="15.45" customHeight="1" x14ac:dyDescent="0.3">
      <c r="A66" s="66" t="s">
        <v>106</v>
      </c>
      <c r="B66" s="65" t="s">
        <v>54</v>
      </c>
      <c r="C66" s="65"/>
      <c r="D66" s="87"/>
      <c r="E66" s="88"/>
      <c r="F66" s="96">
        <f>SUM(F67:F71)</f>
        <v>3411630</v>
      </c>
      <c r="G66" s="96">
        <f>SUM(G67:G71)</f>
        <v>268414.96999999997</v>
      </c>
      <c r="H66" s="96">
        <f t="shared" ref="H66:R66" si="11">SUM(H67:H71)</f>
        <v>277438.46999999997</v>
      </c>
      <c r="I66" s="96">
        <f t="shared" si="11"/>
        <v>283688.22000000003</v>
      </c>
      <c r="J66" s="96">
        <f t="shared" si="11"/>
        <v>282940.24999999994</v>
      </c>
      <c r="K66" s="77">
        <f t="shared" si="11"/>
        <v>0</v>
      </c>
      <c r="L66" s="77">
        <f t="shared" si="11"/>
        <v>0</v>
      </c>
      <c r="M66" s="77">
        <f t="shared" si="11"/>
        <v>0</v>
      </c>
      <c r="N66" s="77">
        <f t="shared" si="11"/>
        <v>0</v>
      </c>
      <c r="O66" s="77">
        <f t="shared" si="11"/>
        <v>0</v>
      </c>
      <c r="P66" s="77">
        <f t="shared" si="11"/>
        <v>0</v>
      </c>
      <c r="Q66" s="77">
        <f t="shared" si="11"/>
        <v>0</v>
      </c>
      <c r="R66" s="77">
        <f t="shared" si="11"/>
        <v>0</v>
      </c>
      <c r="S66" s="78">
        <f t="shared" si="7"/>
        <v>1112481.9099999999</v>
      </c>
      <c r="T66" s="78">
        <f t="shared" si="1"/>
        <v>2299148.09</v>
      </c>
      <c r="U66" s="79">
        <f t="shared" si="2"/>
        <v>0.32608515870712823</v>
      </c>
    </row>
    <row r="67" spans="1:21" ht="15.45" customHeight="1" x14ac:dyDescent="0.3">
      <c r="A67" s="70" t="s">
        <v>106</v>
      </c>
      <c r="B67" s="56" t="s">
        <v>34</v>
      </c>
      <c r="C67" s="56" t="s">
        <v>102</v>
      </c>
      <c r="D67" s="83" t="s">
        <v>4</v>
      </c>
      <c r="E67" s="56" t="s">
        <v>58</v>
      </c>
      <c r="F67" s="94">
        <v>1867200</v>
      </c>
      <c r="G67" s="94">
        <v>152493.62</v>
      </c>
      <c r="H67" s="95">
        <v>157227.67000000001</v>
      </c>
      <c r="I67" s="95">
        <v>161356.73000000001</v>
      </c>
      <c r="J67" s="95">
        <v>160894.56</v>
      </c>
      <c r="K67" s="73"/>
      <c r="L67" s="73"/>
      <c r="M67" s="73"/>
      <c r="N67" s="73"/>
      <c r="O67" s="73"/>
      <c r="P67" s="73"/>
      <c r="Q67" s="73"/>
      <c r="R67" s="73"/>
      <c r="S67" s="73">
        <f t="shared" si="7"/>
        <v>631972.58000000007</v>
      </c>
      <c r="T67" s="73">
        <f t="shared" si="1"/>
        <v>1235227.42</v>
      </c>
      <c r="U67" s="74">
        <f t="shared" si="2"/>
        <v>0.3384600364181663</v>
      </c>
    </row>
    <row r="68" spans="1:21" ht="15.45" customHeight="1" x14ac:dyDescent="0.3">
      <c r="A68" s="70" t="s">
        <v>106</v>
      </c>
      <c r="B68" s="56" t="s">
        <v>34</v>
      </c>
      <c r="C68" s="56" t="s">
        <v>102</v>
      </c>
      <c r="D68" s="83" t="s">
        <v>5</v>
      </c>
      <c r="E68" s="56" t="s">
        <v>59</v>
      </c>
      <c r="F68" s="94">
        <v>635500</v>
      </c>
      <c r="G68" s="94">
        <v>48336.509999999987</v>
      </c>
      <c r="H68" s="95">
        <v>50125.45</v>
      </c>
      <c r="I68" s="95">
        <v>50667.35</v>
      </c>
      <c r="J68" s="95">
        <v>50763.61</v>
      </c>
      <c r="K68" s="73"/>
      <c r="L68" s="73"/>
      <c r="M68" s="73"/>
      <c r="N68" s="73"/>
      <c r="O68" s="73"/>
      <c r="P68" s="73"/>
      <c r="Q68" s="73"/>
      <c r="R68" s="73"/>
      <c r="S68" s="73">
        <f t="shared" si="7"/>
        <v>199892.91999999998</v>
      </c>
      <c r="T68" s="73">
        <f t="shared" si="1"/>
        <v>435607.08</v>
      </c>
      <c r="U68" s="74">
        <f t="shared" si="2"/>
        <v>0.31454432730133752</v>
      </c>
    </row>
    <row r="69" spans="1:21" ht="15.45" customHeight="1" x14ac:dyDescent="0.3">
      <c r="A69" s="70" t="s">
        <v>106</v>
      </c>
      <c r="B69" s="56" t="s">
        <v>34</v>
      </c>
      <c r="C69" s="56" t="s">
        <v>102</v>
      </c>
      <c r="D69" s="83" t="s">
        <v>9</v>
      </c>
      <c r="E69" s="56" t="s">
        <v>63</v>
      </c>
      <c r="F69" s="94">
        <v>845910</v>
      </c>
      <c r="G69" s="94">
        <v>67584.840000000011</v>
      </c>
      <c r="H69" s="95">
        <v>70085.350000000006</v>
      </c>
      <c r="I69" s="95">
        <v>71664.14</v>
      </c>
      <c r="J69" s="95">
        <v>71282.079999999973</v>
      </c>
      <c r="K69" s="73"/>
      <c r="L69" s="73"/>
      <c r="M69" s="73"/>
      <c r="N69" s="73"/>
      <c r="O69" s="73"/>
      <c r="P69" s="73"/>
      <c r="Q69" s="73"/>
      <c r="R69" s="73"/>
      <c r="S69" s="73">
        <f t="shared" si="7"/>
        <v>280616.40999999997</v>
      </c>
      <c r="T69" s="73">
        <f t="shared" si="1"/>
        <v>565293.59000000008</v>
      </c>
      <c r="U69" s="74">
        <f t="shared" si="2"/>
        <v>0.33173317492404625</v>
      </c>
    </row>
    <row r="70" spans="1:21" ht="15.45" customHeight="1" x14ac:dyDescent="0.3">
      <c r="A70" s="70" t="s">
        <v>106</v>
      </c>
      <c r="B70" s="56" t="s">
        <v>34</v>
      </c>
      <c r="C70" s="56" t="s">
        <v>102</v>
      </c>
      <c r="D70" s="83" t="s">
        <v>11</v>
      </c>
      <c r="E70" s="56" t="s">
        <v>65</v>
      </c>
      <c r="F70" s="94">
        <v>44620</v>
      </c>
      <c r="G70" s="94">
        <v>0</v>
      </c>
      <c r="H70" s="95">
        <v>0</v>
      </c>
      <c r="I70" s="95">
        <v>0</v>
      </c>
      <c r="J70" s="95">
        <v>0</v>
      </c>
      <c r="K70" s="73"/>
      <c r="L70" s="73"/>
      <c r="M70" s="73"/>
      <c r="N70" s="73"/>
      <c r="O70" s="73"/>
      <c r="P70" s="73"/>
      <c r="Q70" s="73"/>
      <c r="R70" s="73"/>
      <c r="S70" s="73">
        <f t="shared" si="7"/>
        <v>0</v>
      </c>
      <c r="T70" s="73">
        <f t="shared" si="1"/>
        <v>44620</v>
      </c>
      <c r="U70" s="74">
        <f t="shared" si="2"/>
        <v>0</v>
      </c>
    </row>
    <row r="71" spans="1:21" ht="15.45" customHeight="1" x14ac:dyDescent="0.3">
      <c r="A71" s="70" t="s">
        <v>106</v>
      </c>
      <c r="B71" s="56" t="s">
        <v>34</v>
      </c>
      <c r="C71" s="56" t="s">
        <v>102</v>
      </c>
      <c r="D71" s="83" t="s">
        <v>12</v>
      </c>
      <c r="E71" s="56" t="s">
        <v>66</v>
      </c>
      <c r="F71" s="94">
        <v>18400</v>
      </c>
      <c r="G71" s="94">
        <v>0</v>
      </c>
      <c r="H71" s="95">
        <v>0</v>
      </c>
      <c r="I71" s="95">
        <v>0</v>
      </c>
      <c r="J71" s="95">
        <v>0</v>
      </c>
      <c r="K71" s="73"/>
      <c r="L71" s="73"/>
      <c r="M71" s="73"/>
      <c r="N71" s="73"/>
      <c r="O71" s="73"/>
      <c r="P71" s="73"/>
      <c r="Q71" s="73"/>
      <c r="R71" s="73"/>
      <c r="S71" s="73">
        <f t="shared" si="7"/>
        <v>0</v>
      </c>
      <c r="T71" s="73">
        <f t="shared" si="1"/>
        <v>18400</v>
      </c>
      <c r="U71" s="74">
        <f t="shared" si="2"/>
        <v>0</v>
      </c>
    </row>
    <row r="72" spans="1:21" s="76" customFormat="1" ht="15.45" customHeight="1" x14ac:dyDescent="0.3">
      <c r="A72" s="66" t="s">
        <v>107</v>
      </c>
      <c r="B72" s="65" t="s">
        <v>54</v>
      </c>
      <c r="C72" s="65"/>
      <c r="D72" s="87"/>
      <c r="E72" s="88"/>
      <c r="F72" s="93">
        <f>SUM(F73:F76)</f>
        <v>87900</v>
      </c>
      <c r="G72" s="93">
        <f>SUM(G73:G76)</f>
        <v>6690</v>
      </c>
      <c r="H72" s="93">
        <f t="shared" ref="H72:R72" si="12">SUM(H73:H76)</f>
        <v>6690</v>
      </c>
      <c r="I72" s="93">
        <f t="shared" si="12"/>
        <v>6756.9</v>
      </c>
      <c r="J72" s="93">
        <f t="shared" si="12"/>
        <v>6777.4500000000007</v>
      </c>
      <c r="K72" s="58">
        <f t="shared" si="12"/>
        <v>0</v>
      </c>
      <c r="L72" s="58">
        <f t="shared" si="12"/>
        <v>0</v>
      </c>
      <c r="M72" s="58">
        <f t="shared" si="12"/>
        <v>0</v>
      </c>
      <c r="N72" s="58">
        <f t="shared" si="12"/>
        <v>0</v>
      </c>
      <c r="O72" s="58">
        <f t="shared" si="12"/>
        <v>0</v>
      </c>
      <c r="P72" s="58">
        <f t="shared" si="12"/>
        <v>0</v>
      </c>
      <c r="Q72" s="58">
        <f t="shared" si="12"/>
        <v>0</v>
      </c>
      <c r="R72" s="58">
        <f t="shared" si="12"/>
        <v>0</v>
      </c>
      <c r="S72" s="2">
        <f t="shared" si="7"/>
        <v>26914.350000000002</v>
      </c>
      <c r="T72" s="2">
        <f t="shared" si="1"/>
        <v>60985.649999999994</v>
      </c>
      <c r="U72" s="62">
        <f t="shared" si="2"/>
        <v>0.30619283276450515</v>
      </c>
    </row>
    <row r="73" spans="1:21" ht="15.45" customHeight="1" x14ac:dyDescent="0.3">
      <c r="A73" s="70" t="s">
        <v>107</v>
      </c>
      <c r="B73" s="56" t="s">
        <v>34</v>
      </c>
      <c r="C73" s="56" t="s">
        <v>102</v>
      </c>
      <c r="D73" s="83" t="s">
        <v>4</v>
      </c>
      <c r="E73" s="56" t="s">
        <v>58</v>
      </c>
      <c r="F73" s="94">
        <v>31400</v>
      </c>
      <c r="G73" s="94">
        <v>2400</v>
      </c>
      <c r="H73" s="95">
        <v>2400</v>
      </c>
      <c r="I73" s="95">
        <v>2400</v>
      </c>
      <c r="J73" s="95">
        <v>2400</v>
      </c>
      <c r="K73" s="73"/>
      <c r="L73" s="73"/>
      <c r="M73" s="73"/>
      <c r="N73" s="73"/>
      <c r="O73" s="73"/>
      <c r="P73" s="73"/>
      <c r="Q73" s="73"/>
      <c r="R73" s="73"/>
      <c r="S73" s="73">
        <f t="shared" si="7"/>
        <v>9600</v>
      </c>
      <c r="T73" s="73">
        <f t="shared" si="1"/>
        <v>21800</v>
      </c>
      <c r="U73" s="74">
        <f t="shared" si="2"/>
        <v>0.30573248407643311</v>
      </c>
    </row>
    <row r="74" spans="1:21" ht="15.45" customHeight="1" x14ac:dyDescent="0.3">
      <c r="A74" s="70" t="s">
        <v>107</v>
      </c>
      <c r="B74" s="56" t="s">
        <v>34</v>
      </c>
      <c r="C74" s="56" t="s">
        <v>102</v>
      </c>
      <c r="D74" s="83" t="s">
        <v>5</v>
      </c>
      <c r="E74" s="56" t="s">
        <v>59</v>
      </c>
      <c r="F74" s="94">
        <v>33999.999999999993</v>
      </c>
      <c r="G74" s="94">
        <v>2600</v>
      </c>
      <c r="H74" s="95">
        <v>2600</v>
      </c>
      <c r="I74" s="95">
        <v>2650</v>
      </c>
      <c r="J74" s="95">
        <v>2665.36</v>
      </c>
      <c r="K74" s="73"/>
      <c r="L74" s="73"/>
      <c r="M74" s="73"/>
      <c r="N74" s="73"/>
      <c r="O74" s="73"/>
      <c r="P74" s="73"/>
      <c r="Q74" s="73"/>
      <c r="R74" s="73"/>
      <c r="S74" s="73">
        <f t="shared" si="7"/>
        <v>10515.36</v>
      </c>
      <c r="T74" s="73">
        <f t="shared" si="1"/>
        <v>23484.639999999992</v>
      </c>
      <c r="U74" s="74">
        <f t="shared" si="2"/>
        <v>0.30927529411764715</v>
      </c>
    </row>
    <row r="75" spans="1:21" ht="15.45" customHeight="1" x14ac:dyDescent="0.3">
      <c r="A75" s="70" t="s">
        <v>107</v>
      </c>
      <c r="B75" s="56" t="s">
        <v>34</v>
      </c>
      <c r="C75" s="56" t="s">
        <v>102</v>
      </c>
      <c r="D75" s="83" t="s">
        <v>9</v>
      </c>
      <c r="E75" s="56" t="s">
        <v>63</v>
      </c>
      <c r="F75" s="94">
        <v>22100</v>
      </c>
      <c r="G75" s="94">
        <v>1690</v>
      </c>
      <c r="H75" s="95">
        <v>1690</v>
      </c>
      <c r="I75" s="95">
        <v>1706.9</v>
      </c>
      <c r="J75" s="95">
        <v>1712.09</v>
      </c>
      <c r="K75" s="73"/>
      <c r="L75" s="73"/>
      <c r="M75" s="73"/>
      <c r="N75" s="73"/>
      <c r="O75" s="73"/>
      <c r="P75" s="73"/>
      <c r="Q75" s="73"/>
      <c r="R75" s="73"/>
      <c r="S75" s="73">
        <f t="shared" ref="S75:S140" si="13">SUM(G75:R75)</f>
        <v>6798.99</v>
      </c>
      <c r="T75" s="73">
        <f t="shared" ref="T75:T140" si="14">F75-S75</f>
        <v>15301.01</v>
      </c>
      <c r="U75" s="74">
        <f t="shared" si="2"/>
        <v>0.30764660633484164</v>
      </c>
    </row>
    <row r="76" spans="1:21" ht="15.45" customHeight="1" x14ac:dyDescent="0.3">
      <c r="A76" s="70" t="s">
        <v>107</v>
      </c>
      <c r="B76" s="56" t="s">
        <v>34</v>
      </c>
      <c r="C76" s="56" t="s">
        <v>102</v>
      </c>
      <c r="D76" s="83" t="s">
        <v>12</v>
      </c>
      <c r="E76" s="56" t="s">
        <v>66</v>
      </c>
      <c r="F76" s="94">
        <v>399.99999999999977</v>
      </c>
      <c r="G76" s="94">
        <v>0</v>
      </c>
      <c r="H76" s="95">
        <v>0</v>
      </c>
      <c r="I76" s="95">
        <v>0</v>
      </c>
      <c r="J76" s="95">
        <v>0</v>
      </c>
      <c r="K76" s="73"/>
      <c r="L76" s="73"/>
      <c r="M76" s="73"/>
      <c r="N76" s="73"/>
      <c r="O76" s="73"/>
      <c r="P76" s="73"/>
      <c r="Q76" s="73"/>
      <c r="R76" s="73"/>
      <c r="S76" s="73">
        <f t="shared" si="13"/>
        <v>0</v>
      </c>
      <c r="T76" s="73">
        <f t="shared" si="14"/>
        <v>399.99999999999977</v>
      </c>
      <c r="U76" s="74">
        <f t="shared" si="2"/>
        <v>0</v>
      </c>
    </row>
    <row r="77" spans="1:21" s="76" customFormat="1" ht="15.45" customHeight="1" x14ac:dyDescent="0.3">
      <c r="A77" s="66" t="s">
        <v>108</v>
      </c>
      <c r="B77" s="65" t="s">
        <v>54</v>
      </c>
      <c r="C77" s="65"/>
      <c r="D77" s="87"/>
      <c r="E77" s="88"/>
      <c r="F77" s="93">
        <f>SUM(F78:F80)</f>
        <v>141560</v>
      </c>
      <c r="G77" s="93">
        <f>SUM(G78:G80)</f>
        <v>10770.9</v>
      </c>
      <c r="H77" s="93">
        <f t="shared" ref="H77:R77" si="15">SUM(H78:H80)</f>
        <v>12024.6</v>
      </c>
      <c r="I77" s="93">
        <f t="shared" si="15"/>
        <v>11439.9</v>
      </c>
      <c r="J77" s="93">
        <f t="shared" si="15"/>
        <v>11439.9</v>
      </c>
      <c r="K77" s="58">
        <f t="shared" si="15"/>
        <v>0</v>
      </c>
      <c r="L77" s="58">
        <f t="shared" si="15"/>
        <v>0</v>
      </c>
      <c r="M77" s="58">
        <f t="shared" si="15"/>
        <v>0</v>
      </c>
      <c r="N77" s="58">
        <f t="shared" si="15"/>
        <v>0</v>
      </c>
      <c r="O77" s="58">
        <f t="shared" si="15"/>
        <v>0</v>
      </c>
      <c r="P77" s="58">
        <f t="shared" si="15"/>
        <v>0</v>
      </c>
      <c r="Q77" s="58">
        <f t="shared" si="15"/>
        <v>0</v>
      </c>
      <c r="R77" s="58">
        <f t="shared" si="15"/>
        <v>0</v>
      </c>
      <c r="S77" s="78">
        <f t="shared" si="13"/>
        <v>45675.3</v>
      </c>
      <c r="T77" s="78">
        <f t="shared" si="14"/>
        <v>95884.7</v>
      </c>
      <c r="U77" s="79">
        <f t="shared" si="2"/>
        <v>0.32265682396157108</v>
      </c>
    </row>
    <row r="78" spans="1:21" ht="15.45" customHeight="1" x14ac:dyDescent="0.3">
      <c r="A78" s="70" t="s">
        <v>110</v>
      </c>
      <c r="B78" s="56" t="s">
        <v>34</v>
      </c>
      <c r="C78" s="56" t="s">
        <v>102</v>
      </c>
      <c r="D78" s="83" t="s">
        <v>4</v>
      </c>
      <c r="E78" s="56" t="s">
        <v>58</v>
      </c>
      <c r="F78" s="94">
        <v>105200</v>
      </c>
      <c r="G78" s="94">
        <v>8050</v>
      </c>
      <c r="H78" s="95">
        <v>8986.99</v>
      </c>
      <c r="I78" s="95">
        <v>8550</v>
      </c>
      <c r="J78" s="95">
        <v>8550</v>
      </c>
      <c r="K78" s="73"/>
      <c r="L78" s="73"/>
      <c r="M78" s="73"/>
      <c r="N78" s="73"/>
      <c r="O78" s="73"/>
      <c r="P78" s="73"/>
      <c r="Q78" s="73"/>
      <c r="R78" s="73"/>
      <c r="S78" s="73">
        <f t="shared" si="13"/>
        <v>34136.99</v>
      </c>
      <c r="T78" s="73">
        <f t="shared" si="14"/>
        <v>71063.010000000009</v>
      </c>
      <c r="U78" s="74">
        <f t="shared" si="2"/>
        <v>0.32449610266159695</v>
      </c>
    </row>
    <row r="79" spans="1:21" ht="15.45" customHeight="1" x14ac:dyDescent="0.3">
      <c r="A79" s="70" t="s">
        <v>110</v>
      </c>
      <c r="B79" s="56" t="s">
        <v>34</v>
      </c>
      <c r="C79" s="56" t="s">
        <v>102</v>
      </c>
      <c r="D79" s="83" t="s">
        <v>9</v>
      </c>
      <c r="E79" s="56" t="s">
        <v>63</v>
      </c>
      <c r="F79" s="94">
        <v>35559.999999999993</v>
      </c>
      <c r="G79" s="94">
        <v>2720.9</v>
      </c>
      <c r="H79" s="95">
        <v>3037.61</v>
      </c>
      <c r="I79" s="95">
        <v>2889.9</v>
      </c>
      <c r="J79" s="95">
        <v>2889.9</v>
      </c>
      <c r="K79" s="73"/>
      <c r="L79" s="73"/>
      <c r="M79" s="73"/>
      <c r="N79" s="73"/>
      <c r="O79" s="73"/>
      <c r="P79" s="73"/>
      <c r="Q79" s="73"/>
      <c r="R79" s="73"/>
      <c r="S79" s="73">
        <f t="shared" si="13"/>
        <v>11538.31</v>
      </c>
      <c r="T79" s="73">
        <f t="shared" si="14"/>
        <v>24021.689999999995</v>
      </c>
      <c r="U79" s="74">
        <f t="shared" si="2"/>
        <v>0.32447440944881895</v>
      </c>
    </row>
    <row r="80" spans="1:21" ht="15.45" customHeight="1" x14ac:dyDescent="0.3">
      <c r="A80" s="70" t="s">
        <v>110</v>
      </c>
      <c r="B80" s="56" t="s">
        <v>34</v>
      </c>
      <c r="C80" s="56" t="s">
        <v>102</v>
      </c>
      <c r="D80" s="83" t="s">
        <v>12</v>
      </c>
      <c r="E80" s="56" t="s">
        <v>66</v>
      </c>
      <c r="F80" s="94">
        <v>799.99999999999966</v>
      </c>
      <c r="G80" s="94">
        <v>0</v>
      </c>
      <c r="H80" s="95">
        <v>0</v>
      </c>
      <c r="I80" s="95">
        <v>0</v>
      </c>
      <c r="J80" s="95">
        <v>0</v>
      </c>
      <c r="K80" s="73"/>
      <c r="L80" s="73"/>
      <c r="M80" s="73"/>
      <c r="N80" s="73"/>
      <c r="O80" s="73"/>
      <c r="P80" s="73"/>
      <c r="Q80" s="73"/>
      <c r="R80" s="73"/>
      <c r="S80" s="73">
        <f t="shared" si="13"/>
        <v>0</v>
      </c>
      <c r="T80" s="73">
        <f t="shared" si="14"/>
        <v>799.99999999999966</v>
      </c>
      <c r="U80" s="74">
        <f t="shared" si="2"/>
        <v>0</v>
      </c>
    </row>
    <row r="81" spans="1:21" s="76" customFormat="1" ht="15.45" customHeight="1" x14ac:dyDescent="0.3">
      <c r="A81" s="66" t="s">
        <v>109</v>
      </c>
      <c r="B81" s="65" t="s">
        <v>54</v>
      </c>
      <c r="C81" s="65"/>
      <c r="D81" s="87"/>
      <c r="E81" s="88"/>
      <c r="F81" s="96">
        <f>SUM(F82:F85)</f>
        <v>193410</v>
      </c>
      <c r="G81" s="96">
        <f>SUM(G82:G85)</f>
        <v>13215.79</v>
      </c>
      <c r="H81" s="96">
        <f t="shared" ref="H81:R81" si="16">SUM(H82:H85)</f>
        <v>13580.7</v>
      </c>
      <c r="I81" s="96">
        <f t="shared" si="16"/>
        <v>14182.8</v>
      </c>
      <c r="J81" s="96">
        <f t="shared" si="16"/>
        <v>15487.8</v>
      </c>
      <c r="K81" s="77">
        <f t="shared" si="16"/>
        <v>0</v>
      </c>
      <c r="L81" s="77">
        <f t="shared" si="16"/>
        <v>0</v>
      </c>
      <c r="M81" s="77">
        <f t="shared" si="16"/>
        <v>0</v>
      </c>
      <c r="N81" s="77">
        <f t="shared" si="16"/>
        <v>0</v>
      </c>
      <c r="O81" s="77">
        <f t="shared" si="16"/>
        <v>0</v>
      </c>
      <c r="P81" s="77">
        <f t="shared" si="16"/>
        <v>0</v>
      </c>
      <c r="Q81" s="77">
        <f t="shared" si="16"/>
        <v>0</v>
      </c>
      <c r="R81" s="77">
        <f t="shared" si="16"/>
        <v>0</v>
      </c>
      <c r="S81" s="78">
        <f t="shared" si="13"/>
        <v>56467.09</v>
      </c>
      <c r="T81" s="78">
        <f t="shared" si="14"/>
        <v>136942.91</v>
      </c>
      <c r="U81" s="79">
        <f t="shared" ref="U81:U147" si="17">S81/F81</f>
        <v>0.29195537976319735</v>
      </c>
    </row>
    <row r="82" spans="1:21" ht="15.45" customHeight="1" x14ac:dyDescent="0.3">
      <c r="A82" s="70" t="s">
        <v>109</v>
      </c>
      <c r="B82" s="56" t="s">
        <v>34</v>
      </c>
      <c r="C82" s="56" t="s">
        <v>102</v>
      </c>
      <c r="D82" s="83" t="s">
        <v>4</v>
      </c>
      <c r="E82" s="56" t="s">
        <v>58</v>
      </c>
      <c r="F82" s="94">
        <v>132600</v>
      </c>
      <c r="G82" s="94">
        <v>9877.27</v>
      </c>
      <c r="H82" s="95">
        <v>10150</v>
      </c>
      <c r="I82" s="95">
        <v>10600</v>
      </c>
      <c r="J82" s="95">
        <v>10600</v>
      </c>
      <c r="K82" s="73"/>
      <c r="L82" s="73"/>
      <c r="M82" s="73"/>
      <c r="N82" s="73"/>
      <c r="O82" s="73"/>
      <c r="P82" s="73"/>
      <c r="Q82" s="73"/>
      <c r="R82" s="73"/>
      <c r="S82" s="73">
        <f t="shared" si="13"/>
        <v>41227.270000000004</v>
      </c>
      <c r="T82" s="73">
        <f t="shared" si="14"/>
        <v>91372.73</v>
      </c>
      <c r="U82" s="74">
        <f t="shared" si="17"/>
        <v>0.31091455505279036</v>
      </c>
    </row>
    <row r="83" spans="1:21" ht="15.45" customHeight="1" x14ac:dyDescent="0.3">
      <c r="A83" s="70" t="s">
        <v>109</v>
      </c>
      <c r="B83" s="56" t="s">
        <v>34</v>
      </c>
      <c r="C83" s="56" t="s">
        <v>102</v>
      </c>
      <c r="D83" s="83" t="s">
        <v>9</v>
      </c>
      <c r="E83" s="56" t="s">
        <v>63</v>
      </c>
      <c r="F83" s="94">
        <v>44820</v>
      </c>
      <c r="G83" s="94">
        <v>3338.52</v>
      </c>
      <c r="H83" s="95">
        <v>3430.7</v>
      </c>
      <c r="I83" s="95">
        <v>3582.8</v>
      </c>
      <c r="J83" s="95">
        <v>3582.8</v>
      </c>
      <c r="K83" s="73"/>
      <c r="L83" s="73"/>
      <c r="M83" s="73"/>
      <c r="N83" s="73"/>
      <c r="O83" s="73"/>
      <c r="P83" s="73"/>
      <c r="Q83" s="73"/>
      <c r="R83" s="73"/>
      <c r="S83" s="73">
        <f t="shared" si="13"/>
        <v>13934.82</v>
      </c>
      <c r="T83" s="73">
        <f t="shared" si="14"/>
        <v>30885.18</v>
      </c>
      <c r="U83" s="74">
        <f t="shared" si="17"/>
        <v>0.31090629183400265</v>
      </c>
    </row>
    <row r="84" spans="1:21" ht="15.45" customHeight="1" x14ac:dyDescent="0.3">
      <c r="A84" s="70" t="s">
        <v>109</v>
      </c>
      <c r="B84" s="56" t="s">
        <v>34</v>
      </c>
      <c r="C84" s="56" t="s">
        <v>102</v>
      </c>
      <c r="D84" s="83" t="s">
        <v>10</v>
      </c>
      <c r="E84" s="56" t="s">
        <v>64</v>
      </c>
      <c r="F84" s="94">
        <v>15190</v>
      </c>
      <c r="G84" s="94">
        <v>0</v>
      </c>
      <c r="H84" s="95">
        <v>0</v>
      </c>
      <c r="I84" s="95">
        <v>0</v>
      </c>
      <c r="J84" s="95">
        <v>1305</v>
      </c>
      <c r="K84" s="73"/>
      <c r="L84" s="73"/>
      <c r="M84" s="73"/>
      <c r="N84" s="73"/>
      <c r="O84" s="73"/>
      <c r="P84" s="73"/>
      <c r="Q84" s="73"/>
      <c r="R84" s="73"/>
      <c r="S84" s="73">
        <f t="shared" si="13"/>
        <v>1305</v>
      </c>
      <c r="T84" s="73">
        <f t="shared" si="14"/>
        <v>13885</v>
      </c>
      <c r="U84" s="74">
        <f t="shared" si="17"/>
        <v>8.5911784068466099E-2</v>
      </c>
    </row>
    <row r="85" spans="1:21" ht="15.45" customHeight="1" x14ac:dyDescent="0.3">
      <c r="A85" s="70" t="s">
        <v>109</v>
      </c>
      <c r="B85" s="56" t="s">
        <v>34</v>
      </c>
      <c r="C85" s="56" t="s">
        <v>102</v>
      </c>
      <c r="D85" s="83" t="s">
        <v>12</v>
      </c>
      <c r="E85" s="56" t="s">
        <v>66</v>
      </c>
      <c r="F85" s="94">
        <v>799.99999999999966</v>
      </c>
      <c r="G85" s="94">
        <v>0</v>
      </c>
      <c r="H85" s="95">
        <v>0</v>
      </c>
      <c r="I85" s="95">
        <v>0</v>
      </c>
      <c r="J85" s="95">
        <v>0</v>
      </c>
      <c r="K85" s="73"/>
      <c r="L85" s="73"/>
      <c r="M85" s="73"/>
      <c r="N85" s="73"/>
      <c r="O85" s="73"/>
      <c r="P85" s="73"/>
      <c r="Q85" s="73"/>
      <c r="R85" s="73"/>
      <c r="S85" s="73">
        <f t="shared" si="13"/>
        <v>0</v>
      </c>
      <c r="T85" s="73">
        <f t="shared" si="14"/>
        <v>799.99999999999966</v>
      </c>
      <c r="U85" s="74">
        <f t="shared" si="17"/>
        <v>0</v>
      </c>
    </row>
    <row r="86" spans="1:21" s="76" customFormat="1" ht="15.45" customHeight="1" x14ac:dyDescent="0.3">
      <c r="A86" s="66" t="s">
        <v>27</v>
      </c>
      <c r="B86" s="65" t="s">
        <v>54</v>
      </c>
      <c r="C86" s="65"/>
      <c r="D86" s="87"/>
      <c r="E86" s="88"/>
      <c r="F86" s="96">
        <f>SUM(F87:F113)</f>
        <v>3506760.7374646296</v>
      </c>
      <c r="G86" s="96">
        <f>SUM(G87:G113)</f>
        <v>556221.80291999993</v>
      </c>
      <c r="H86" s="96">
        <f t="shared" ref="H86:R86" si="18">SUM(H87:H113)</f>
        <v>610249.41610000003</v>
      </c>
      <c r="I86" s="96">
        <f t="shared" si="18"/>
        <v>764672.87405841413</v>
      </c>
      <c r="J86" s="96">
        <f t="shared" si="18"/>
        <v>724173.68135999993</v>
      </c>
      <c r="K86" s="77">
        <f t="shared" si="18"/>
        <v>0</v>
      </c>
      <c r="L86" s="77">
        <f t="shared" si="18"/>
        <v>0</v>
      </c>
      <c r="M86" s="77">
        <f t="shared" si="18"/>
        <v>0</v>
      </c>
      <c r="N86" s="77">
        <f t="shared" si="18"/>
        <v>0</v>
      </c>
      <c r="O86" s="77">
        <f t="shared" si="18"/>
        <v>0</v>
      </c>
      <c r="P86" s="77">
        <f t="shared" si="18"/>
        <v>0</v>
      </c>
      <c r="Q86" s="77">
        <f t="shared" si="18"/>
        <v>0</v>
      </c>
      <c r="R86" s="77">
        <f t="shared" si="18"/>
        <v>0</v>
      </c>
      <c r="S86" s="78">
        <f t="shared" si="13"/>
        <v>2655317.7744384138</v>
      </c>
      <c r="T86" s="78">
        <f t="shared" si="14"/>
        <v>851442.96302621579</v>
      </c>
      <c r="U86" s="79">
        <f t="shared" si="17"/>
        <v>0.75719958481062366</v>
      </c>
    </row>
    <row r="87" spans="1:21" ht="15.45" customHeight="1" x14ac:dyDescent="0.3">
      <c r="A87" s="70" t="s">
        <v>27</v>
      </c>
      <c r="B87" s="71" t="s">
        <v>33</v>
      </c>
      <c r="C87" s="72" t="s">
        <v>100</v>
      </c>
      <c r="D87" s="83" t="s">
        <v>2</v>
      </c>
      <c r="E87" s="71" t="s">
        <v>55</v>
      </c>
      <c r="F87" s="94">
        <v>72272.469999999987</v>
      </c>
      <c r="G87" s="94">
        <v>0</v>
      </c>
      <c r="H87" s="95">
        <v>0</v>
      </c>
      <c r="I87" s="95">
        <v>6529.0144800000007</v>
      </c>
      <c r="J87" s="95">
        <v>88277.785799999983</v>
      </c>
      <c r="K87" s="73"/>
      <c r="L87" s="73"/>
      <c r="M87" s="73"/>
      <c r="N87" s="73"/>
      <c r="O87" s="73"/>
      <c r="P87" s="73"/>
      <c r="Q87" s="73"/>
      <c r="R87" s="73"/>
      <c r="S87" s="73">
        <f t="shared" si="13"/>
        <v>94806.800279999981</v>
      </c>
      <c r="T87" s="73">
        <f t="shared" si="14"/>
        <v>-22534.330279999995</v>
      </c>
      <c r="U87" s="74">
        <f t="shared" si="17"/>
        <v>1.3117968747989379</v>
      </c>
    </row>
    <row r="88" spans="1:21" ht="15.45" customHeight="1" x14ac:dyDescent="0.3">
      <c r="A88" s="70" t="s">
        <v>27</v>
      </c>
      <c r="B88" s="71" t="s">
        <v>33</v>
      </c>
      <c r="C88" s="72" t="s">
        <v>100</v>
      </c>
      <c r="D88" s="83" t="s">
        <v>3</v>
      </c>
      <c r="E88" s="56" t="s">
        <v>56</v>
      </c>
      <c r="F88" s="94">
        <v>6200</v>
      </c>
      <c r="G88" s="94">
        <v>0</v>
      </c>
      <c r="H88" s="95">
        <v>0</v>
      </c>
      <c r="I88" s="95">
        <v>0</v>
      </c>
      <c r="J88" s="95">
        <v>0</v>
      </c>
      <c r="K88" s="73"/>
      <c r="L88" s="73"/>
      <c r="M88" s="73"/>
      <c r="N88" s="73"/>
      <c r="O88" s="73"/>
      <c r="P88" s="73"/>
      <c r="Q88" s="73"/>
      <c r="R88" s="73"/>
      <c r="S88" s="73">
        <f t="shared" si="13"/>
        <v>0</v>
      </c>
      <c r="T88" s="73">
        <f t="shared" si="14"/>
        <v>6200</v>
      </c>
      <c r="U88" s="74">
        <f t="shared" si="17"/>
        <v>0</v>
      </c>
    </row>
    <row r="89" spans="1:21" ht="15.45" customHeight="1" x14ac:dyDescent="0.3">
      <c r="A89" s="70" t="s">
        <v>27</v>
      </c>
      <c r="B89" s="71" t="s">
        <v>33</v>
      </c>
      <c r="C89" s="72" t="s">
        <v>100</v>
      </c>
      <c r="D89" s="83">
        <v>1551</v>
      </c>
      <c r="E89" s="56" t="s">
        <v>57</v>
      </c>
      <c r="F89" s="94">
        <v>131692.488416632</v>
      </c>
      <c r="G89" s="94">
        <v>0</v>
      </c>
      <c r="H89" s="95">
        <v>0</v>
      </c>
      <c r="I89" s="95">
        <v>67513.674698414034</v>
      </c>
      <c r="J89" s="95">
        <v>0</v>
      </c>
      <c r="K89" s="73"/>
      <c r="L89" s="73"/>
      <c r="M89" s="73"/>
      <c r="N89" s="73"/>
      <c r="O89" s="73"/>
      <c r="P89" s="73"/>
      <c r="Q89" s="73"/>
      <c r="R89" s="73"/>
      <c r="S89" s="73">
        <f t="shared" si="13"/>
        <v>67513.674698414034</v>
      </c>
      <c r="T89" s="73">
        <f t="shared" si="14"/>
        <v>64178.813718217963</v>
      </c>
      <c r="U89" s="74">
        <f t="shared" si="17"/>
        <v>0.51266154592525304</v>
      </c>
    </row>
    <row r="90" spans="1:21" ht="15.45" customHeight="1" x14ac:dyDescent="0.3">
      <c r="A90" s="70" t="s">
        <v>27</v>
      </c>
      <c r="B90" s="71" t="s">
        <v>33</v>
      </c>
      <c r="C90" s="72" t="s">
        <v>100</v>
      </c>
      <c r="D90" s="83">
        <v>1560</v>
      </c>
      <c r="E90" s="56" t="s">
        <v>84</v>
      </c>
      <c r="F90" s="94">
        <v>0</v>
      </c>
      <c r="G90" s="94">
        <v>1930.2998600000001</v>
      </c>
      <c r="H90" s="95"/>
      <c r="I90" s="95"/>
      <c r="J90" s="95">
        <v>7822.152000000001</v>
      </c>
      <c r="K90" s="73"/>
      <c r="L90" s="73"/>
      <c r="M90" s="73"/>
      <c r="N90" s="73"/>
      <c r="O90" s="73"/>
      <c r="P90" s="73"/>
      <c r="Q90" s="73"/>
      <c r="R90" s="73"/>
      <c r="S90" s="73">
        <f t="shared" si="13"/>
        <v>9752.451860000001</v>
      </c>
      <c r="T90" s="73">
        <f t="shared" ref="T90" si="19">F90-S90</f>
        <v>-9752.451860000001</v>
      </c>
      <c r="U90" s="74"/>
    </row>
    <row r="91" spans="1:21" ht="15.45" customHeight="1" x14ac:dyDescent="0.3">
      <c r="A91" s="70" t="s">
        <v>27</v>
      </c>
      <c r="B91" s="72" t="s">
        <v>34</v>
      </c>
      <c r="C91" s="72" t="s">
        <v>100</v>
      </c>
      <c r="D91" s="83" t="s">
        <v>96</v>
      </c>
      <c r="E91" s="54" t="s">
        <v>101</v>
      </c>
      <c r="F91" s="94">
        <v>620</v>
      </c>
      <c r="G91" s="94">
        <v>0</v>
      </c>
      <c r="H91" s="95">
        <v>0</v>
      </c>
      <c r="I91" s="95">
        <v>0</v>
      </c>
      <c r="J91" s="95">
        <v>0</v>
      </c>
      <c r="K91" s="73"/>
      <c r="L91" s="73"/>
      <c r="M91" s="73"/>
      <c r="N91" s="73"/>
      <c r="O91" s="73"/>
      <c r="P91" s="73"/>
      <c r="Q91" s="73"/>
      <c r="R91" s="73"/>
      <c r="S91" s="73">
        <f t="shared" si="13"/>
        <v>0</v>
      </c>
      <c r="T91" s="73">
        <f t="shared" si="14"/>
        <v>620</v>
      </c>
      <c r="U91" s="74">
        <f t="shared" si="17"/>
        <v>0</v>
      </c>
    </row>
    <row r="92" spans="1:21" ht="15.45" customHeight="1" x14ac:dyDescent="0.3">
      <c r="A92" s="70" t="s">
        <v>27</v>
      </c>
      <c r="B92" s="72" t="s">
        <v>34</v>
      </c>
      <c r="C92" s="72" t="s">
        <v>100</v>
      </c>
      <c r="D92" s="83" t="s">
        <v>4</v>
      </c>
      <c r="E92" s="56" t="s">
        <v>58</v>
      </c>
      <c r="F92" s="94">
        <v>560110.93599999952</v>
      </c>
      <c r="G92" s="94">
        <v>89725.922380000018</v>
      </c>
      <c r="H92" s="95">
        <v>94276.834960000022</v>
      </c>
      <c r="I92" s="95">
        <v>98548.75526000002</v>
      </c>
      <c r="J92" s="95">
        <v>102639.89584</v>
      </c>
      <c r="K92" s="73"/>
      <c r="L92" s="73"/>
      <c r="M92" s="73"/>
      <c r="N92" s="73"/>
      <c r="O92" s="73"/>
      <c r="P92" s="73"/>
      <c r="Q92" s="73"/>
      <c r="R92" s="73"/>
      <c r="S92" s="73">
        <f t="shared" si="13"/>
        <v>385191.40844000009</v>
      </c>
      <c r="T92" s="73">
        <f t="shared" si="14"/>
        <v>174919.52755999943</v>
      </c>
      <c r="U92" s="74">
        <f t="shared" si="17"/>
        <v>0.68770556631302837</v>
      </c>
    </row>
    <row r="93" spans="1:21" ht="15.45" customHeight="1" x14ac:dyDescent="0.3">
      <c r="A93" s="70" t="s">
        <v>27</v>
      </c>
      <c r="B93" s="72" t="s">
        <v>34</v>
      </c>
      <c r="C93" s="72" t="s">
        <v>100</v>
      </c>
      <c r="D93" s="83" t="s">
        <v>5</v>
      </c>
      <c r="E93" s="56" t="s">
        <v>59</v>
      </c>
      <c r="F93" s="94">
        <v>413901.52199999959</v>
      </c>
      <c r="G93" s="94">
        <v>132043.30163999999</v>
      </c>
      <c r="H93" s="95">
        <v>138626.44208000001</v>
      </c>
      <c r="I93" s="95">
        <v>140107.3518</v>
      </c>
      <c r="J93" s="95">
        <v>146424.66018000001</v>
      </c>
      <c r="K93" s="73"/>
      <c r="L93" s="73"/>
      <c r="M93" s="73"/>
      <c r="N93" s="73"/>
      <c r="O93" s="73"/>
      <c r="P93" s="73"/>
      <c r="Q93" s="73"/>
      <c r="R93" s="73"/>
      <c r="S93" s="73">
        <f t="shared" si="13"/>
        <v>557201.7557000001</v>
      </c>
      <c r="T93" s="73">
        <f t="shared" si="14"/>
        <v>-143300.23370000051</v>
      </c>
      <c r="U93" s="74">
        <f t="shared" si="17"/>
        <v>1.3462181849623656</v>
      </c>
    </row>
    <row r="94" spans="1:21" ht="15.45" customHeight="1" x14ac:dyDescent="0.3">
      <c r="A94" s="70" t="s">
        <v>27</v>
      </c>
      <c r="B94" s="72" t="s">
        <v>34</v>
      </c>
      <c r="C94" s="72" t="s">
        <v>100</v>
      </c>
      <c r="D94" s="83" t="s">
        <v>6</v>
      </c>
      <c r="E94" s="56" t="s">
        <v>60</v>
      </c>
      <c r="F94" s="94">
        <v>57631.063999999977</v>
      </c>
      <c r="G94" s="94">
        <v>6307.4800000000014</v>
      </c>
      <c r="H94" s="95">
        <v>7570.6200000000017</v>
      </c>
      <c r="I94" s="95">
        <v>6983.7120000000014</v>
      </c>
      <c r="J94" s="95">
        <v>8161.5010000000002</v>
      </c>
      <c r="K94" s="73"/>
      <c r="L94" s="73"/>
      <c r="M94" s="73"/>
      <c r="N94" s="73"/>
      <c r="O94" s="73"/>
      <c r="P94" s="73"/>
      <c r="Q94" s="73"/>
      <c r="R94" s="73"/>
      <c r="S94" s="73">
        <f t="shared" si="13"/>
        <v>29023.313000000006</v>
      </c>
      <c r="T94" s="73">
        <f t="shared" si="14"/>
        <v>28607.750999999971</v>
      </c>
      <c r="U94" s="74">
        <f t="shared" si="17"/>
        <v>0.50360536463460082</v>
      </c>
    </row>
    <row r="95" spans="1:21" ht="15.45" customHeight="1" x14ac:dyDescent="0.3">
      <c r="A95" s="70" t="s">
        <v>27</v>
      </c>
      <c r="B95" s="72" t="s">
        <v>34</v>
      </c>
      <c r="C95" s="72" t="s">
        <v>100</v>
      </c>
      <c r="D95" s="83" t="s">
        <v>7</v>
      </c>
      <c r="E95" s="56" t="s">
        <v>61</v>
      </c>
      <c r="F95" s="94">
        <v>64109.283999999992</v>
      </c>
      <c r="G95" s="94">
        <v>773.50200000000007</v>
      </c>
      <c r="H95" s="95">
        <v>1461.79</v>
      </c>
      <c r="I95" s="95">
        <v>614.58200000000011</v>
      </c>
      <c r="J95" s="95">
        <v>8755.1219999999994</v>
      </c>
      <c r="K95" s="73"/>
      <c r="L95" s="73"/>
      <c r="M95" s="73"/>
      <c r="N95" s="73"/>
      <c r="O95" s="73"/>
      <c r="P95" s="73"/>
      <c r="Q95" s="73"/>
      <c r="R95" s="73"/>
      <c r="S95" s="73">
        <f t="shared" si="13"/>
        <v>11604.995999999999</v>
      </c>
      <c r="T95" s="73">
        <f t="shared" si="14"/>
        <v>52504.287999999993</v>
      </c>
      <c r="U95" s="74">
        <f t="shared" si="17"/>
        <v>0.18101896130987832</v>
      </c>
    </row>
    <row r="96" spans="1:21" ht="15.45" customHeight="1" x14ac:dyDescent="0.3">
      <c r="A96" s="70" t="s">
        <v>27</v>
      </c>
      <c r="B96" s="72" t="s">
        <v>34</v>
      </c>
      <c r="C96" s="72" t="s">
        <v>100</v>
      </c>
      <c r="D96" s="83" t="s">
        <v>8</v>
      </c>
      <c r="E96" s="56" t="s">
        <v>62</v>
      </c>
      <c r="F96" s="94">
        <v>5779.4000000000333</v>
      </c>
      <c r="G96" s="94">
        <v>1341.4711199999999</v>
      </c>
      <c r="H96" s="95">
        <v>699.19868000000019</v>
      </c>
      <c r="I96" s="95">
        <v>908.83882000000017</v>
      </c>
      <c r="J96" s="95">
        <v>485.84036000000009</v>
      </c>
      <c r="K96" s="73"/>
      <c r="L96" s="73"/>
      <c r="M96" s="73"/>
      <c r="N96" s="73"/>
      <c r="O96" s="73"/>
      <c r="P96" s="73"/>
      <c r="Q96" s="73"/>
      <c r="R96" s="73"/>
      <c r="S96" s="73">
        <f t="shared" si="13"/>
        <v>3435.3489800000007</v>
      </c>
      <c r="T96" s="73">
        <f t="shared" si="14"/>
        <v>2344.0510200000326</v>
      </c>
      <c r="U96" s="74">
        <f t="shared" si="17"/>
        <v>0.59441273834653785</v>
      </c>
    </row>
    <row r="97" spans="1:21" ht="15.45" customHeight="1" x14ac:dyDescent="0.3">
      <c r="A97" s="70" t="s">
        <v>27</v>
      </c>
      <c r="B97" s="72" t="s">
        <v>34</v>
      </c>
      <c r="C97" s="72" t="s">
        <v>100</v>
      </c>
      <c r="D97" s="83" t="s">
        <v>9</v>
      </c>
      <c r="E97" s="56" t="s">
        <v>64</v>
      </c>
      <c r="F97" s="94">
        <v>250581.76504799831</v>
      </c>
      <c r="G97" s="94">
        <v>79129.194319999981</v>
      </c>
      <c r="H97" s="95">
        <v>83402.243499999982</v>
      </c>
      <c r="I97" s="95">
        <v>84764.05912000002</v>
      </c>
      <c r="J97" s="95">
        <v>88489.83988</v>
      </c>
      <c r="K97" s="73"/>
      <c r="L97" s="73"/>
      <c r="M97" s="73"/>
      <c r="N97" s="73"/>
      <c r="O97" s="73"/>
      <c r="P97" s="73"/>
      <c r="Q97" s="73"/>
      <c r="R97" s="73"/>
      <c r="S97" s="73">
        <f t="shared" si="13"/>
        <v>335785.33681999997</v>
      </c>
      <c r="T97" s="73">
        <f t="shared" si="14"/>
        <v>-85203.571772001655</v>
      </c>
      <c r="U97" s="74">
        <f t="shared" si="17"/>
        <v>1.3400230330234968</v>
      </c>
    </row>
    <row r="98" spans="1:21" ht="15.45" customHeight="1" x14ac:dyDescent="0.3">
      <c r="A98" s="70" t="s">
        <v>27</v>
      </c>
      <c r="B98" s="72" t="s">
        <v>34</v>
      </c>
      <c r="C98" s="72" t="s">
        <v>100</v>
      </c>
      <c r="D98" s="83" t="s">
        <v>10</v>
      </c>
      <c r="E98" s="56" t="s">
        <v>64</v>
      </c>
      <c r="F98" s="94">
        <v>139589.59999999969</v>
      </c>
      <c r="G98" s="94">
        <v>21944.802480000009</v>
      </c>
      <c r="H98" s="95">
        <v>22517.30082</v>
      </c>
      <c r="I98" s="95">
        <v>23319.389240000019</v>
      </c>
      <c r="J98" s="95">
        <v>23105.592520000009</v>
      </c>
      <c r="K98" s="73"/>
      <c r="L98" s="73"/>
      <c r="M98" s="73"/>
      <c r="N98" s="73"/>
      <c r="O98" s="73"/>
      <c r="P98" s="73"/>
      <c r="Q98" s="73"/>
      <c r="R98" s="73"/>
      <c r="S98" s="73">
        <f t="shared" si="13"/>
        <v>90887.085060000041</v>
      </c>
      <c r="T98" s="73">
        <f t="shared" si="14"/>
        <v>48702.514939999644</v>
      </c>
      <c r="U98" s="74">
        <f t="shared" si="17"/>
        <v>0.65110212408374435</v>
      </c>
    </row>
    <row r="99" spans="1:21" ht="15.45" customHeight="1" x14ac:dyDescent="0.3">
      <c r="A99" s="70" t="s">
        <v>27</v>
      </c>
      <c r="B99" s="72" t="s">
        <v>34</v>
      </c>
      <c r="C99" s="72" t="s">
        <v>100</v>
      </c>
      <c r="D99" s="83" t="s">
        <v>11</v>
      </c>
      <c r="E99" s="56" t="s">
        <v>65</v>
      </c>
      <c r="F99" s="94">
        <v>8453.0800000000127</v>
      </c>
      <c r="G99" s="94">
        <v>2913.4310400000008</v>
      </c>
      <c r="H99" s="95">
        <v>1393.9612999999999</v>
      </c>
      <c r="I99" s="95">
        <v>659.40018000000055</v>
      </c>
      <c r="J99" s="95">
        <v>1680.685860000001</v>
      </c>
      <c r="K99" s="73"/>
      <c r="L99" s="73"/>
      <c r="M99" s="73"/>
      <c r="N99" s="73"/>
      <c r="O99" s="73"/>
      <c r="P99" s="73"/>
      <c r="Q99" s="73"/>
      <c r="R99" s="73"/>
      <c r="S99" s="73">
        <f t="shared" si="13"/>
        <v>6647.4783800000023</v>
      </c>
      <c r="T99" s="73">
        <f t="shared" si="14"/>
        <v>1805.6016200000104</v>
      </c>
      <c r="U99" s="74">
        <f t="shared" si="17"/>
        <v>0.78639719250261353</v>
      </c>
    </row>
    <row r="100" spans="1:21" ht="15.45" customHeight="1" x14ac:dyDescent="0.3">
      <c r="A100" s="70" t="s">
        <v>27</v>
      </c>
      <c r="B100" s="72" t="s">
        <v>34</v>
      </c>
      <c r="C100" s="72" t="s">
        <v>100</v>
      </c>
      <c r="D100" s="83" t="s">
        <v>12</v>
      </c>
      <c r="E100" s="56" t="s">
        <v>66</v>
      </c>
      <c r="F100" s="94">
        <v>4501.2</v>
      </c>
      <c r="G100" s="94">
        <v>1756.3290400000001</v>
      </c>
      <c r="H100" s="95">
        <v>2505.9355</v>
      </c>
      <c r="I100" s="95">
        <v>3091.0488</v>
      </c>
      <c r="J100" s="95">
        <v>2455.7798000000012</v>
      </c>
      <c r="K100" s="73"/>
      <c r="L100" s="73"/>
      <c r="M100" s="73"/>
      <c r="N100" s="73"/>
      <c r="O100" s="73"/>
      <c r="P100" s="73"/>
      <c r="Q100" s="73"/>
      <c r="R100" s="73"/>
      <c r="S100" s="73">
        <f t="shared" si="13"/>
        <v>9809.0931400000009</v>
      </c>
      <c r="T100" s="73">
        <f t="shared" si="14"/>
        <v>-5307.893140000001</v>
      </c>
      <c r="U100" s="74">
        <f t="shared" si="17"/>
        <v>2.1792173509286417</v>
      </c>
    </row>
    <row r="101" spans="1:21" ht="15.45" customHeight="1" x14ac:dyDescent="0.3">
      <c r="A101" s="70" t="s">
        <v>27</v>
      </c>
      <c r="B101" s="72" t="s">
        <v>34</v>
      </c>
      <c r="C101" s="72" t="s">
        <v>100</v>
      </c>
      <c r="D101" s="83" t="s">
        <v>13</v>
      </c>
      <c r="E101" s="56" t="s">
        <v>67</v>
      </c>
      <c r="F101" s="94">
        <v>199511.59799999979</v>
      </c>
      <c r="G101" s="94">
        <v>95965.250359999976</v>
      </c>
      <c r="H101" s="95">
        <v>85102.961500000019</v>
      </c>
      <c r="I101" s="95">
        <v>86246.607360000155</v>
      </c>
      <c r="J101" s="95">
        <v>47743.220420000063</v>
      </c>
      <c r="K101" s="73"/>
      <c r="L101" s="73"/>
      <c r="M101" s="73"/>
      <c r="N101" s="73"/>
      <c r="O101" s="73"/>
      <c r="P101" s="73"/>
      <c r="Q101" s="73"/>
      <c r="R101" s="73"/>
      <c r="S101" s="73">
        <f t="shared" si="13"/>
        <v>315058.03964000021</v>
      </c>
      <c r="T101" s="73">
        <f t="shared" si="14"/>
        <v>-115546.44164000041</v>
      </c>
      <c r="U101" s="74">
        <f t="shared" si="17"/>
        <v>1.5791464897193623</v>
      </c>
    </row>
    <row r="102" spans="1:21" ht="15.45" customHeight="1" x14ac:dyDescent="0.3">
      <c r="A102" s="70" t="s">
        <v>27</v>
      </c>
      <c r="B102" s="72" t="s">
        <v>34</v>
      </c>
      <c r="C102" s="72" t="s">
        <v>100</v>
      </c>
      <c r="D102" s="83" t="s">
        <v>14</v>
      </c>
      <c r="E102" s="56" t="s">
        <v>68</v>
      </c>
      <c r="F102" s="94">
        <v>240487.37999999971</v>
      </c>
      <c r="G102" s="94">
        <v>54705.92209999996</v>
      </c>
      <c r="H102" s="95">
        <v>71754.336359999943</v>
      </c>
      <c r="I102" s="95">
        <v>79949.246179999958</v>
      </c>
      <c r="J102" s="95">
        <v>94849.415500000032</v>
      </c>
      <c r="K102" s="73"/>
      <c r="L102" s="73"/>
      <c r="M102" s="73"/>
      <c r="N102" s="73"/>
      <c r="O102" s="73"/>
      <c r="P102" s="73"/>
      <c r="Q102" s="73"/>
      <c r="R102" s="73"/>
      <c r="S102" s="73">
        <f t="shared" si="13"/>
        <v>301258.92013999989</v>
      </c>
      <c r="T102" s="73">
        <f t="shared" si="14"/>
        <v>-60771.540140000172</v>
      </c>
      <c r="U102" s="74">
        <f t="shared" si="17"/>
        <v>1.2527015768561338</v>
      </c>
    </row>
    <row r="103" spans="1:21" ht="15.45" customHeight="1" x14ac:dyDescent="0.3">
      <c r="A103" s="70" t="s">
        <v>27</v>
      </c>
      <c r="B103" s="72" t="s">
        <v>34</v>
      </c>
      <c r="C103" s="72" t="s">
        <v>100</v>
      </c>
      <c r="D103" s="83" t="s">
        <v>15</v>
      </c>
      <c r="E103" s="56" t="s">
        <v>69</v>
      </c>
      <c r="F103" s="94">
        <v>56977.999999999978</v>
      </c>
      <c r="G103" s="94">
        <v>5255.6570199999996</v>
      </c>
      <c r="H103" s="95">
        <v>10993.017</v>
      </c>
      <c r="I103" s="95">
        <v>17324.855599999992</v>
      </c>
      <c r="J103" s="95">
        <v>17180.74256000001</v>
      </c>
      <c r="K103" s="73"/>
      <c r="L103" s="73"/>
      <c r="M103" s="73"/>
      <c r="N103" s="73"/>
      <c r="O103" s="73"/>
      <c r="P103" s="73"/>
      <c r="Q103" s="73"/>
      <c r="R103" s="73"/>
      <c r="S103" s="73">
        <f t="shared" si="13"/>
        <v>50754.27218</v>
      </c>
      <c r="T103" s="73">
        <f t="shared" si="14"/>
        <v>6223.7278199999782</v>
      </c>
      <c r="U103" s="74">
        <f t="shared" si="17"/>
        <v>0.89076963354277128</v>
      </c>
    </row>
    <row r="104" spans="1:21" ht="15.45" customHeight="1" x14ac:dyDescent="0.3">
      <c r="A104" s="70" t="s">
        <v>27</v>
      </c>
      <c r="B104" s="72" t="s">
        <v>34</v>
      </c>
      <c r="C104" s="72" t="s">
        <v>100</v>
      </c>
      <c r="D104" s="83" t="s">
        <v>16</v>
      </c>
      <c r="E104" s="56" t="s">
        <v>70</v>
      </c>
      <c r="F104" s="94">
        <v>71442.313999999751</v>
      </c>
      <c r="G104" s="94">
        <v>11703.425020000001</v>
      </c>
      <c r="H104" s="95">
        <v>9593.4304799999991</v>
      </c>
      <c r="I104" s="95">
        <v>14298.114600000001</v>
      </c>
      <c r="J104" s="95">
        <v>8183.7552800000003</v>
      </c>
      <c r="K104" s="73"/>
      <c r="L104" s="73"/>
      <c r="M104" s="73"/>
      <c r="N104" s="73"/>
      <c r="O104" s="73"/>
      <c r="P104" s="73"/>
      <c r="Q104" s="73"/>
      <c r="R104" s="73"/>
      <c r="S104" s="73">
        <f t="shared" si="13"/>
        <v>43778.725379999996</v>
      </c>
      <c r="T104" s="73">
        <f t="shared" si="14"/>
        <v>27663.588619999755</v>
      </c>
      <c r="U104" s="74">
        <f t="shared" si="17"/>
        <v>0.61278425807988457</v>
      </c>
    </row>
    <row r="105" spans="1:21" ht="15.45" customHeight="1" x14ac:dyDescent="0.3">
      <c r="A105" s="70" t="s">
        <v>27</v>
      </c>
      <c r="B105" s="72" t="s">
        <v>34</v>
      </c>
      <c r="C105" s="72" t="s">
        <v>100</v>
      </c>
      <c r="D105" s="83" t="s">
        <v>17</v>
      </c>
      <c r="E105" s="56" t="s">
        <v>71</v>
      </c>
      <c r="F105" s="94">
        <v>485534.13999999902</v>
      </c>
      <c r="G105" s="94">
        <v>20685.498479999998</v>
      </c>
      <c r="H105" s="95">
        <v>26839.264480000002</v>
      </c>
      <c r="I105" s="95">
        <v>97695.97410000005</v>
      </c>
      <c r="J105" s="95">
        <v>27955.554179999999</v>
      </c>
      <c r="K105" s="73"/>
      <c r="L105" s="73"/>
      <c r="M105" s="73"/>
      <c r="N105" s="73"/>
      <c r="O105" s="73"/>
      <c r="P105" s="73"/>
      <c r="Q105" s="73"/>
      <c r="R105" s="73"/>
      <c r="S105" s="73">
        <f t="shared" si="13"/>
        <v>173176.29124000005</v>
      </c>
      <c r="T105" s="73">
        <f t="shared" si="14"/>
        <v>312357.84875999897</v>
      </c>
      <c r="U105" s="74">
        <f t="shared" si="17"/>
        <v>0.35667170848171542</v>
      </c>
    </row>
    <row r="106" spans="1:21" ht="15.45" customHeight="1" x14ac:dyDescent="0.3">
      <c r="A106" s="70" t="s">
        <v>27</v>
      </c>
      <c r="B106" s="72" t="s">
        <v>34</v>
      </c>
      <c r="C106" s="72" t="s">
        <v>100</v>
      </c>
      <c r="D106" s="83" t="s">
        <v>18</v>
      </c>
      <c r="E106" s="56" t="s">
        <v>72</v>
      </c>
      <c r="F106" s="94">
        <v>16235.73999999998</v>
      </c>
      <c r="G106" s="94">
        <v>2703.2018000000021</v>
      </c>
      <c r="H106" s="95">
        <v>1640.5613000000001</v>
      </c>
      <c r="I106" s="95">
        <v>1694.2570800000001</v>
      </c>
      <c r="J106" s="95">
        <v>1479.9753800000001</v>
      </c>
      <c r="K106" s="73"/>
      <c r="L106" s="73"/>
      <c r="M106" s="73"/>
      <c r="N106" s="73"/>
      <c r="O106" s="73"/>
      <c r="P106" s="73"/>
      <c r="Q106" s="73"/>
      <c r="R106" s="73"/>
      <c r="S106" s="73">
        <f t="shared" si="13"/>
        <v>7517.9955600000021</v>
      </c>
      <c r="T106" s="73">
        <f t="shared" si="14"/>
        <v>8717.7444399999767</v>
      </c>
      <c r="U106" s="74">
        <f t="shared" si="17"/>
        <v>0.46305222675406305</v>
      </c>
    </row>
    <row r="107" spans="1:21" ht="15.45" customHeight="1" x14ac:dyDescent="0.3">
      <c r="A107" s="70" t="s">
        <v>27</v>
      </c>
      <c r="B107" s="72" t="s">
        <v>34</v>
      </c>
      <c r="C107" s="72" t="s">
        <v>100</v>
      </c>
      <c r="D107" s="83" t="s">
        <v>19</v>
      </c>
      <c r="E107" s="56" t="s">
        <v>73</v>
      </c>
      <c r="F107" s="94">
        <v>349643.38000000082</v>
      </c>
      <c r="G107" s="94">
        <v>10707.171979999999</v>
      </c>
      <c r="H107" s="95">
        <v>14625.76927999999</v>
      </c>
      <c r="I107" s="95">
        <v>15843.00058</v>
      </c>
      <c r="J107" s="95">
        <v>18968.641879999999</v>
      </c>
      <c r="K107" s="73"/>
      <c r="L107" s="73"/>
      <c r="M107" s="73"/>
      <c r="N107" s="73"/>
      <c r="O107" s="73"/>
      <c r="P107" s="73"/>
      <c r="Q107" s="73"/>
      <c r="R107" s="73"/>
      <c r="S107" s="73">
        <f t="shared" si="13"/>
        <v>60144.583719999981</v>
      </c>
      <c r="T107" s="73">
        <f t="shared" si="14"/>
        <v>289498.79628000082</v>
      </c>
      <c r="U107" s="74">
        <f t="shared" si="17"/>
        <v>0.1720169382872338</v>
      </c>
    </row>
    <row r="108" spans="1:21" ht="15.45" customHeight="1" x14ac:dyDescent="0.3">
      <c r="A108" s="70" t="s">
        <v>27</v>
      </c>
      <c r="B108" s="72" t="s">
        <v>34</v>
      </c>
      <c r="C108" s="72" t="s">
        <v>100</v>
      </c>
      <c r="D108" s="83" t="s">
        <v>20</v>
      </c>
      <c r="E108" s="56" t="s">
        <v>74</v>
      </c>
      <c r="F108" s="94">
        <v>11780</v>
      </c>
      <c r="G108" s="94">
        <v>5416.9443800000008</v>
      </c>
      <c r="H108" s="95">
        <v>3392.5611399999998</v>
      </c>
      <c r="I108" s="95">
        <v>590.43712000000016</v>
      </c>
      <c r="J108" s="95">
        <v>419.18711999999999</v>
      </c>
      <c r="K108" s="73"/>
      <c r="L108" s="73"/>
      <c r="M108" s="73"/>
      <c r="N108" s="73"/>
      <c r="O108" s="73"/>
      <c r="P108" s="73"/>
      <c r="Q108" s="73"/>
      <c r="R108" s="73"/>
      <c r="S108" s="73">
        <f t="shared" si="13"/>
        <v>9819.1297600000016</v>
      </c>
      <c r="T108" s="73">
        <f t="shared" si="14"/>
        <v>1960.8702399999984</v>
      </c>
      <c r="U108" s="74">
        <f t="shared" si="17"/>
        <v>0.83354242444821747</v>
      </c>
    </row>
    <row r="109" spans="1:21" ht="15.45" customHeight="1" x14ac:dyDescent="0.3">
      <c r="A109" s="70" t="s">
        <v>27</v>
      </c>
      <c r="B109" s="72" t="s">
        <v>34</v>
      </c>
      <c r="C109" s="72" t="s">
        <v>100</v>
      </c>
      <c r="D109" s="83" t="s">
        <v>21</v>
      </c>
      <c r="E109" s="56" t="s">
        <v>75</v>
      </c>
      <c r="F109" s="94">
        <v>5952</v>
      </c>
      <c r="G109" s="94">
        <v>118.916</v>
      </c>
      <c r="H109" s="95">
        <v>3710.318940000001</v>
      </c>
      <c r="I109" s="95">
        <v>1235.0741800000001</v>
      </c>
      <c r="J109" s="95">
        <v>11847.8559</v>
      </c>
      <c r="K109" s="73"/>
      <c r="L109" s="73"/>
      <c r="M109" s="73"/>
      <c r="N109" s="73"/>
      <c r="O109" s="73"/>
      <c r="P109" s="73"/>
      <c r="Q109" s="73"/>
      <c r="R109" s="73"/>
      <c r="S109" s="73">
        <f t="shared" si="13"/>
        <v>16912.16502</v>
      </c>
      <c r="T109" s="73">
        <f t="shared" si="14"/>
        <v>-10960.16502</v>
      </c>
      <c r="U109" s="74">
        <f t="shared" si="17"/>
        <v>2.8414255745967743</v>
      </c>
    </row>
    <row r="110" spans="1:21" ht="15.45" customHeight="1" x14ac:dyDescent="0.3">
      <c r="A110" s="70" t="s">
        <v>27</v>
      </c>
      <c r="B110" s="72" t="s">
        <v>34</v>
      </c>
      <c r="C110" s="72" t="s">
        <v>100</v>
      </c>
      <c r="D110" s="83" t="s">
        <v>22</v>
      </c>
      <c r="E110" s="56" t="s">
        <v>76</v>
      </c>
      <c r="F110" s="94">
        <v>198372.3000000006</v>
      </c>
      <c r="G110" s="94">
        <v>312.49152000000009</v>
      </c>
      <c r="H110" s="95">
        <v>17607.429059999999</v>
      </c>
      <c r="I110" s="95">
        <v>1058.5414599999999</v>
      </c>
      <c r="J110" s="95">
        <v>1027.53836</v>
      </c>
      <c r="K110" s="73"/>
      <c r="L110" s="73"/>
      <c r="M110" s="73"/>
      <c r="N110" s="73"/>
      <c r="O110" s="73"/>
      <c r="P110" s="73"/>
      <c r="Q110" s="73"/>
      <c r="R110" s="73"/>
      <c r="S110" s="73">
        <f t="shared" si="13"/>
        <v>20006.000399999997</v>
      </c>
      <c r="T110" s="73">
        <f t="shared" si="14"/>
        <v>178366.29960000061</v>
      </c>
      <c r="U110" s="74">
        <f t="shared" si="17"/>
        <v>0.1008507760408078</v>
      </c>
    </row>
    <row r="111" spans="1:21" ht="15.45" customHeight="1" x14ac:dyDescent="0.3">
      <c r="A111" s="70" t="s">
        <v>27</v>
      </c>
      <c r="B111" s="72" t="s">
        <v>34</v>
      </c>
      <c r="C111" s="72" t="s">
        <v>100</v>
      </c>
      <c r="D111" s="83" t="s">
        <v>23</v>
      </c>
      <c r="E111" s="56" t="s">
        <v>77</v>
      </c>
      <c r="F111" s="94">
        <v>2252.4600000000019</v>
      </c>
      <c r="G111" s="94">
        <v>164.70414</v>
      </c>
      <c r="H111" s="95">
        <v>156.19644</v>
      </c>
      <c r="I111" s="95">
        <v>132.64340000000001</v>
      </c>
      <c r="J111" s="95">
        <v>184.66229999999999</v>
      </c>
      <c r="K111" s="73"/>
      <c r="L111" s="73"/>
      <c r="M111" s="73"/>
      <c r="N111" s="73"/>
      <c r="O111" s="73"/>
      <c r="P111" s="73"/>
      <c r="Q111" s="73"/>
      <c r="R111" s="73"/>
      <c r="S111" s="73">
        <f t="shared" si="13"/>
        <v>638.20627999999999</v>
      </c>
      <c r="T111" s="73">
        <f t="shared" si="14"/>
        <v>1614.253720000002</v>
      </c>
      <c r="U111" s="74">
        <f t="shared" si="17"/>
        <v>0.28333745327330984</v>
      </c>
    </row>
    <row r="112" spans="1:21" ht="15.45" customHeight="1" x14ac:dyDescent="0.3">
      <c r="A112" s="70" t="s">
        <v>27</v>
      </c>
      <c r="B112" s="72" t="s">
        <v>34</v>
      </c>
      <c r="C112" s="72" t="s">
        <v>100</v>
      </c>
      <c r="D112" s="83" t="s">
        <v>24</v>
      </c>
      <c r="E112" s="56" t="s">
        <v>78</v>
      </c>
      <c r="F112" s="94">
        <v>148709.87600000019</v>
      </c>
      <c r="G112" s="94">
        <v>9780.3888999999981</v>
      </c>
      <c r="H112" s="95">
        <v>12213.985659999989</v>
      </c>
      <c r="I112" s="95">
        <v>15305.072819999979</v>
      </c>
      <c r="J112" s="95">
        <v>10593.21812</v>
      </c>
      <c r="K112" s="73"/>
      <c r="L112" s="73"/>
      <c r="M112" s="73"/>
      <c r="N112" s="73"/>
      <c r="O112" s="73"/>
      <c r="P112" s="73"/>
      <c r="Q112" s="73"/>
      <c r="R112" s="73"/>
      <c r="S112" s="73">
        <f t="shared" si="13"/>
        <v>47892.665499999966</v>
      </c>
      <c r="T112" s="73">
        <f t="shared" si="14"/>
        <v>100817.21050000022</v>
      </c>
      <c r="U112" s="74">
        <f t="shared" si="17"/>
        <v>0.32205437048444518</v>
      </c>
    </row>
    <row r="113" spans="1:21" ht="15.45" customHeight="1" x14ac:dyDescent="0.3">
      <c r="A113" s="70" t="s">
        <v>27</v>
      </c>
      <c r="B113" s="72" t="s">
        <v>34</v>
      </c>
      <c r="C113" s="72" t="s">
        <v>100</v>
      </c>
      <c r="D113" s="83" t="s">
        <v>25</v>
      </c>
      <c r="E113" s="56" t="s">
        <v>79</v>
      </c>
      <c r="F113" s="94">
        <v>4418.7400000000298</v>
      </c>
      <c r="G113" s="94">
        <v>836.49734000000001</v>
      </c>
      <c r="H113" s="95">
        <v>165.25762</v>
      </c>
      <c r="I113" s="95">
        <v>259.22318000000013</v>
      </c>
      <c r="J113" s="95">
        <v>5441.0591199999972</v>
      </c>
      <c r="K113" s="73"/>
      <c r="L113" s="73"/>
      <c r="M113" s="73"/>
      <c r="N113" s="73"/>
      <c r="O113" s="73"/>
      <c r="P113" s="73"/>
      <c r="Q113" s="73"/>
      <c r="R113" s="73"/>
      <c r="S113" s="73">
        <f t="shared" si="13"/>
        <v>6702.0372599999973</v>
      </c>
      <c r="T113" s="73">
        <f t="shared" si="14"/>
        <v>-2283.2972599999675</v>
      </c>
      <c r="U113" s="74">
        <f t="shared" si="17"/>
        <v>1.516730393732139</v>
      </c>
    </row>
    <row r="114" spans="1:21" s="76" customFormat="1" ht="15.45" customHeight="1" x14ac:dyDescent="0.3">
      <c r="A114" s="66" t="s">
        <v>28</v>
      </c>
      <c r="B114" s="65" t="s">
        <v>54</v>
      </c>
      <c r="C114" s="75"/>
      <c r="D114" s="87"/>
      <c r="E114" s="88"/>
      <c r="F114" s="93">
        <f>SUM(F115:F141)</f>
        <v>1029791.1695409704</v>
      </c>
      <c r="G114" s="93">
        <f>SUM(G115:G141)</f>
        <v>222634.38395999992</v>
      </c>
      <c r="H114" s="93">
        <f t="shared" ref="H114:R114" si="20">SUM(H115:H141)</f>
        <v>220561.34030000001</v>
      </c>
      <c r="I114" s="93">
        <f t="shared" si="20"/>
        <v>284240.40962098335</v>
      </c>
      <c r="J114" s="93">
        <f t="shared" si="20"/>
        <v>259202.70768000002</v>
      </c>
      <c r="K114" s="58">
        <f t="shared" si="20"/>
        <v>0</v>
      </c>
      <c r="L114" s="58">
        <f t="shared" si="20"/>
        <v>0</v>
      </c>
      <c r="M114" s="58">
        <f t="shared" si="20"/>
        <v>0</v>
      </c>
      <c r="N114" s="58">
        <f t="shared" si="20"/>
        <v>0</v>
      </c>
      <c r="O114" s="58">
        <f t="shared" si="20"/>
        <v>0</v>
      </c>
      <c r="P114" s="58">
        <f t="shared" si="20"/>
        <v>0</v>
      </c>
      <c r="Q114" s="58">
        <f t="shared" si="20"/>
        <v>0</v>
      </c>
      <c r="R114" s="58">
        <f t="shared" si="20"/>
        <v>0</v>
      </c>
      <c r="S114" s="2">
        <f t="shared" si="13"/>
        <v>986638.84156098333</v>
      </c>
      <c r="T114" s="2">
        <f t="shared" si="14"/>
        <v>43152.327979987022</v>
      </c>
      <c r="U114" s="62">
        <f t="shared" si="17"/>
        <v>0.95809603999690329</v>
      </c>
    </row>
    <row r="115" spans="1:21" ht="15.45" customHeight="1" x14ac:dyDescent="0.3">
      <c r="A115" s="70" t="s">
        <v>28</v>
      </c>
      <c r="B115" s="71" t="s">
        <v>33</v>
      </c>
      <c r="C115" s="72" t="s">
        <v>100</v>
      </c>
      <c r="D115" s="83" t="s">
        <v>2</v>
      </c>
      <c r="E115" s="71" t="s">
        <v>55</v>
      </c>
      <c r="F115" s="94">
        <v>31473.494999999981</v>
      </c>
      <c r="G115" s="94">
        <v>0</v>
      </c>
      <c r="H115" s="95">
        <v>0</v>
      </c>
      <c r="I115" s="95">
        <v>1477.36824</v>
      </c>
      <c r="J115" s="95">
        <v>19975.2654</v>
      </c>
      <c r="K115" s="73"/>
      <c r="L115" s="73"/>
      <c r="M115" s="73"/>
      <c r="N115" s="73"/>
      <c r="O115" s="73"/>
      <c r="P115" s="73"/>
      <c r="Q115" s="73"/>
      <c r="R115" s="73"/>
      <c r="S115" s="73">
        <f t="shared" si="13"/>
        <v>21452.63364</v>
      </c>
      <c r="T115" s="73">
        <f t="shared" si="14"/>
        <v>10020.861359999981</v>
      </c>
      <c r="U115" s="74">
        <f t="shared" si="17"/>
        <v>0.68160951429131122</v>
      </c>
    </row>
    <row r="116" spans="1:21" ht="15.45" customHeight="1" x14ac:dyDescent="0.3">
      <c r="A116" s="70" t="s">
        <v>28</v>
      </c>
      <c r="B116" s="71" t="s">
        <v>33</v>
      </c>
      <c r="C116" s="72" t="s">
        <v>100</v>
      </c>
      <c r="D116" s="83" t="s">
        <v>3</v>
      </c>
      <c r="E116" s="56" t="s">
        <v>56</v>
      </c>
      <c r="F116" s="94">
        <v>2700</v>
      </c>
      <c r="G116" s="94">
        <v>0</v>
      </c>
      <c r="H116" s="95">
        <v>0</v>
      </c>
      <c r="I116" s="95">
        <v>0</v>
      </c>
      <c r="J116" s="95">
        <v>0</v>
      </c>
      <c r="K116" s="73"/>
      <c r="L116" s="73"/>
      <c r="M116" s="73"/>
      <c r="N116" s="73"/>
      <c r="O116" s="73"/>
      <c r="P116" s="73"/>
      <c r="Q116" s="73"/>
      <c r="R116" s="73"/>
      <c r="S116" s="73">
        <f t="shared" si="13"/>
        <v>0</v>
      </c>
      <c r="T116" s="73">
        <f t="shared" si="14"/>
        <v>2700</v>
      </c>
      <c r="U116" s="74">
        <f t="shared" si="17"/>
        <v>0</v>
      </c>
    </row>
    <row r="117" spans="1:21" ht="15.45" customHeight="1" x14ac:dyDescent="0.3">
      <c r="A117" s="70" t="s">
        <v>28</v>
      </c>
      <c r="B117" s="71" t="s">
        <v>33</v>
      </c>
      <c r="C117" s="72" t="s">
        <v>100</v>
      </c>
      <c r="D117" s="83">
        <v>1551</v>
      </c>
      <c r="E117" s="56" t="s">
        <v>57</v>
      </c>
      <c r="F117" s="94">
        <v>57349.95463297001</v>
      </c>
      <c r="G117" s="94">
        <v>0</v>
      </c>
      <c r="H117" s="95">
        <v>0</v>
      </c>
      <c r="I117" s="95">
        <v>11692.57594098337</v>
      </c>
      <c r="J117" s="95">
        <v>0</v>
      </c>
      <c r="K117" s="73"/>
      <c r="L117" s="73"/>
      <c r="M117" s="73"/>
      <c r="N117" s="73"/>
      <c r="O117" s="73"/>
      <c r="P117" s="73"/>
      <c r="Q117" s="73"/>
      <c r="R117" s="73"/>
      <c r="S117" s="73">
        <f t="shared" si="13"/>
        <v>11692.57594098337</v>
      </c>
      <c r="T117" s="73">
        <f t="shared" si="14"/>
        <v>45657.37869198664</v>
      </c>
      <c r="U117" s="74">
        <f t="shared" si="17"/>
        <v>0.20388117158616559</v>
      </c>
    </row>
    <row r="118" spans="1:21" ht="15.45" customHeight="1" x14ac:dyDescent="0.3">
      <c r="A118" s="70" t="s">
        <v>28</v>
      </c>
      <c r="B118" s="71" t="s">
        <v>33</v>
      </c>
      <c r="C118" s="72" t="s">
        <v>100</v>
      </c>
      <c r="D118" s="56">
        <v>1560</v>
      </c>
      <c r="E118" s="83" t="s">
        <v>84</v>
      </c>
      <c r="F118" s="94"/>
      <c r="G118" s="94">
        <v>436.78318000000002</v>
      </c>
      <c r="H118" s="95"/>
      <c r="I118" s="95"/>
      <c r="J118" s="95">
        <v>1769.9760000000001</v>
      </c>
      <c r="K118" s="73"/>
      <c r="L118" s="73"/>
      <c r="M118" s="73"/>
      <c r="N118" s="73"/>
      <c r="O118" s="73"/>
      <c r="P118" s="73"/>
      <c r="Q118" s="73"/>
      <c r="R118" s="73"/>
      <c r="S118" s="73">
        <f t="shared" si="13"/>
        <v>2206.75918</v>
      </c>
      <c r="T118" s="73">
        <f t="shared" si="14"/>
        <v>-2206.75918</v>
      </c>
      <c r="U118" s="74"/>
    </row>
    <row r="119" spans="1:21" ht="15.45" customHeight="1" x14ac:dyDescent="0.3">
      <c r="A119" s="70" t="s">
        <v>28</v>
      </c>
      <c r="B119" s="72" t="s">
        <v>34</v>
      </c>
      <c r="C119" s="72" t="s">
        <v>100</v>
      </c>
      <c r="D119" s="83" t="s">
        <v>96</v>
      </c>
      <c r="E119" s="54" t="s">
        <v>101</v>
      </c>
      <c r="F119" s="94">
        <v>270</v>
      </c>
      <c r="G119" s="94">
        <v>0</v>
      </c>
      <c r="H119" s="95">
        <v>0</v>
      </c>
      <c r="I119" s="95">
        <v>0</v>
      </c>
      <c r="J119" s="95">
        <v>0</v>
      </c>
      <c r="K119" s="73"/>
      <c r="L119" s="73"/>
      <c r="M119" s="73"/>
      <c r="N119" s="73"/>
      <c r="O119" s="73"/>
      <c r="P119" s="73"/>
      <c r="Q119" s="73"/>
      <c r="R119" s="73"/>
      <c r="S119" s="73">
        <f t="shared" si="13"/>
        <v>0</v>
      </c>
      <c r="T119" s="73">
        <f t="shared" si="14"/>
        <v>270</v>
      </c>
      <c r="U119" s="74">
        <f t="shared" si="17"/>
        <v>0</v>
      </c>
    </row>
    <row r="120" spans="1:21" ht="15.45" customHeight="1" x14ac:dyDescent="0.3">
      <c r="A120" s="70" t="s">
        <v>28</v>
      </c>
      <c r="B120" s="72" t="s">
        <v>34</v>
      </c>
      <c r="C120" s="72" t="s">
        <v>100</v>
      </c>
      <c r="D120" s="83" t="s">
        <v>4</v>
      </c>
      <c r="E120" s="56" t="s">
        <v>58</v>
      </c>
      <c r="F120" s="94">
        <v>133629.95600000001</v>
      </c>
      <c r="G120" s="94">
        <v>46225.807940000013</v>
      </c>
      <c r="H120" s="95">
        <v>49133.846480000007</v>
      </c>
      <c r="I120" s="95">
        <v>52724.465380000009</v>
      </c>
      <c r="J120" s="95">
        <v>51420.291920000003</v>
      </c>
      <c r="K120" s="73"/>
      <c r="L120" s="73"/>
      <c r="M120" s="73"/>
      <c r="N120" s="73"/>
      <c r="O120" s="73"/>
      <c r="P120" s="73"/>
      <c r="Q120" s="73"/>
      <c r="R120" s="73"/>
      <c r="S120" s="73">
        <f t="shared" si="13"/>
        <v>199504.41172000003</v>
      </c>
      <c r="T120" s="73">
        <f t="shared" si="14"/>
        <v>-65874.455720000027</v>
      </c>
      <c r="U120" s="74">
        <f t="shared" si="17"/>
        <v>1.4929617407043074</v>
      </c>
    </row>
    <row r="121" spans="1:21" ht="15.45" customHeight="1" x14ac:dyDescent="0.3">
      <c r="A121" s="70" t="s">
        <v>28</v>
      </c>
      <c r="B121" s="72" t="s">
        <v>34</v>
      </c>
      <c r="C121" s="72" t="s">
        <v>100</v>
      </c>
      <c r="D121" s="83" t="s">
        <v>5</v>
      </c>
      <c r="E121" s="56" t="s">
        <v>59</v>
      </c>
      <c r="F121" s="94">
        <v>180247.43700000021</v>
      </c>
      <c r="G121" s="94">
        <v>29878.411319999999</v>
      </c>
      <c r="H121" s="95">
        <v>31368.027040000001</v>
      </c>
      <c r="I121" s="95">
        <v>31703.1234</v>
      </c>
      <c r="J121" s="95">
        <v>33132.587339999998</v>
      </c>
      <c r="K121" s="73"/>
      <c r="L121" s="73"/>
      <c r="M121" s="73"/>
      <c r="N121" s="73"/>
      <c r="O121" s="73"/>
      <c r="P121" s="73"/>
      <c r="Q121" s="73"/>
      <c r="R121" s="73"/>
      <c r="S121" s="73">
        <f t="shared" si="13"/>
        <v>126082.1491</v>
      </c>
      <c r="T121" s="73">
        <f t="shared" si="14"/>
        <v>54165.287900000214</v>
      </c>
      <c r="U121" s="74">
        <f t="shared" si="17"/>
        <v>0.69949482332999746</v>
      </c>
    </row>
    <row r="122" spans="1:21" ht="15.45" customHeight="1" x14ac:dyDescent="0.3">
      <c r="A122" s="70" t="s">
        <v>28</v>
      </c>
      <c r="B122" s="72" t="s">
        <v>34</v>
      </c>
      <c r="C122" s="72" t="s">
        <v>100</v>
      </c>
      <c r="D122" s="83" t="s">
        <v>6</v>
      </c>
      <c r="E122" s="56" t="s">
        <v>60</v>
      </c>
      <c r="F122" s="94">
        <v>12076.843999999999</v>
      </c>
      <c r="G122" s="94">
        <v>1707.44</v>
      </c>
      <c r="H122" s="95">
        <v>2181.06</v>
      </c>
      <c r="I122" s="95">
        <v>2500.6559999999999</v>
      </c>
      <c r="J122" s="95">
        <v>3025.4630000000002</v>
      </c>
      <c r="K122" s="73"/>
      <c r="L122" s="73"/>
      <c r="M122" s="73"/>
      <c r="N122" s="73"/>
      <c r="O122" s="73"/>
      <c r="P122" s="73"/>
      <c r="Q122" s="73"/>
      <c r="R122" s="73"/>
      <c r="S122" s="73">
        <f t="shared" si="13"/>
        <v>9414.6190000000006</v>
      </c>
      <c r="T122" s="73">
        <f t="shared" si="14"/>
        <v>2662.2249999999985</v>
      </c>
      <c r="U122" s="74">
        <f t="shared" si="17"/>
        <v>0.77955954386758675</v>
      </c>
    </row>
    <row r="123" spans="1:21" ht="15.45" customHeight="1" x14ac:dyDescent="0.3">
      <c r="A123" s="70" t="s">
        <v>28</v>
      </c>
      <c r="B123" s="72" t="s">
        <v>34</v>
      </c>
      <c r="C123" s="72" t="s">
        <v>100</v>
      </c>
      <c r="D123" s="83" t="s">
        <v>7</v>
      </c>
      <c r="E123" s="56" t="s">
        <v>61</v>
      </c>
      <c r="F123" s="94">
        <v>24537.914000000012</v>
      </c>
      <c r="G123" s="94">
        <v>175.02600000000001</v>
      </c>
      <c r="H123" s="95">
        <v>810.77</v>
      </c>
      <c r="I123" s="95">
        <v>139.066</v>
      </c>
      <c r="J123" s="95">
        <v>1981.086</v>
      </c>
      <c r="K123" s="73"/>
      <c r="L123" s="73"/>
      <c r="M123" s="73"/>
      <c r="N123" s="73"/>
      <c r="O123" s="73"/>
      <c r="P123" s="73"/>
      <c r="Q123" s="73"/>
      <c r="R123" s="73"/>
      <c r="S123" s="73">
        <f t="shared" si="13"/>
        <v>3105.9480000000003</v>
      </c>
      <c r="T123" s="73">
        <f t="shared" si="14"/>
        <v>21431.966000000011</v>
      </c>
      <c r="U123" s="74">
        <f t="shared" si="17"/>
        <v>0.12657750777022037</v>
      </c>
    </row>
    <row r="124" spans="1:21" ht="15.45" customHeight="1" x14ac:dyDescent="0.3">
      <c r="A124" s="70" t="s">
        <v>28</v>
      </c>
      <c r="B124" s="72" t="s">
        <v>34</v>
      </c>
      <c r="C124" s="72" t="s">
        <v>100</v>
      </c>
      <c r="D124" s="83" t="s">
        <v>8</v>
      </c>
      <c r="E124" s="56" t="s">
        <v>62</v>
      </c>
      <c r="F124" s="94">
        <v>1544.900000000003</v>
      </c>
      <c r="G124" s="94">
        <v>831.54456000000005</v>
      </c>
      <c r="H124" s="95">
        <v>199.67284000000001</v>
      </c>
      <c r="I124" s="95">
        <v>292.64965999999998</v>
      </c>
      <c r="J124" s="95">
        <v>109.93468</v>
      </c>
      <c r="K124" s="73"/>
      <c r="L124" s="73"/>
      <c r="M124" s="73"/>
      <c r="N124" s="73"/>
      <c r="O124" s="73"/>
      <c r="P124" s="73"/>
      <c r="Q124" s="73"/>
      <c r="R124" s="73"/>
      <c r="S124" s="73">
        <f t="shared" si="13"/>
        <v>1433.8017400000001</v>
      </c>
      <c r="T124" s="73">
        <f t="shared" si="14"/>
        <v>111.09826000000294</v>
      </c>
      <c r="U124" s="74">
        <f t="shared" si="17"/>
        <v>0.92808708654281658</v>
      </c>
    </row>
    <row r="125" spans="1:21" ht="15.45" customHeight="1" x14ac:dyDescent="0.3">
      <c r="A125" s="70" t="s">
        <v>28</v>
      </c>
      <c r="B125" s="72" t="s">
        <v>34</v>
      </c>
      <c r="C125" s="72" t="s">
        <v>100</v>
      </c>
      <c r="D125" s="83" t="s">
        <v>9</v>
      </c>
      <c r="E125" s="56" t="s">
        <v>63</v>
      </c>
      <c r="F125" s="94">
        <v>107926.3009079999</v>
      </c>
      <c r="G125" s="94">
        <v>26761.78816</v>
      </c>
      <c r="H125" s="95">
        <v>28427.004499999999</v>
      </c>
      <c r="I125" s="95">
        <v>29860.07455999999</v>
      </c>
      <c r="J125" s="95">
        <v>29951.640439999999</v>
      </c>
      <c r="K125" s="73"/>
      <c r="L125" s="73"/>
      <c r="M125" s="73"/>
      <c r="N125" s="73"/>
      <c r="O125" s="73"/>
      <c r="P125" s="73"/>
      <c r="Q125" s="73"/>
      <c r="R125" s="73"/>
      <c r="S125" s="73">
        <f t="shared" si="13"/>
        <v>115000.50765999999</v>
      </c>
      <c r="T125" s="73">
        <f t="shared" si="14"/>
        <v>-7074.2067520000855</v>
      </c>
      <c r="U125" s="74">
        <f t="shared" si="17"/>
        <v>1.0655466433342358</v>
      </c>
    </row>
    <row r="126" spans="1:21" ht="15.45" customHeight="1" x14ac:dyDescent="0.3">
      <c r="A126" s="70" t="s">
        <v>28</v>
      </c>
      <c r="B126" s="72" t="s">
        <v>34</v>
      </c>
      <c r="C126" s="72" t="s">
        <v>100</v>
      </c>
      <c r="D126" s="83" t="s">
        <v>10</v>
      </c>
      <c r="E126" s="56" t="s">
        <v>64</v>
      </c>
      <c r="F126" s="94">
        <v>34684.09999999994</v>
      </c>
      <c r="G126" s="94">
        <v>10506.90624</v>
      </c>
      <c r="H126" s="95">
        <v>9601.1976599999998</v>
      </c>
      <c r="I126" s="95">
        <v>9632.7761199999986</v>
      </c>
      <c r="J126" s="95">
        <v>9067.9007599999968</v>
      </c>
      <c r="K126" s="73"/>
      <c r="L126" s="73"/>
      <c r="M126" s="73"/>
      <c r="N126" s="73"/>
      <c r="O126" s="73"/>
      <c r="P126" s="73"/>
      <c r="Q126" s="73"/>
      <c r="R126" s="73"/>
      <c r="S126" s="73">
        <f t="shared" si="13"/>
        <v>38808.780780000001</v>
      </c>
      <c r="T126" s="73">
        <f t="shared" si="14"/>
        <v>-4124.6807800000606</v>
      </c>
      <c r="U126" s="74">
        <f t="shared" si="17"/>
        <v>1.1189213726174261</v>
      </c>
    </row>
    <row r="127" spans="1:21" ht="15.45" customHeight="1" x14ac:dyDescent="0.3">
      <c r="A127" s="70" t="s">
        <v>28</v>
      </c>
      <c r="B127" s="72" t="s">
        <v>34</v>
      </c>
      <c r="C127" s="72" t="s">
        <v>100</v>
      </c>
      <c r="D127" s="83" t="s">
        <v>11</v>
      </c>
      <c r="E127" s="56" t="s">
        <v>65</v>
      </c>
      <c r="F127" s="94">
        <v>3681.1799999999948</v>
      </c>
      <c r="G127" s="94">
        <v>659.24351999999988</v>
      </c>
      <c r="H127" s="95">
        <v>315.42189999999999</v>
      </c>
      <c r="I127" s="95">
        <v>149.2073399999999</v>
      </c>
      <c r="J127" s="95">
        <v>380.30117999999999</v>
      </c>
      <c r="K127" s="73"/>
      <c r="L127" s="73"/>
      <c r="M127" s="73"/>
      <c r="N127" s="73"/>
      <c r="O127" s="73"/>
      <c r="P127" s="73"/>
      <c r="Q127" s="73"/>
      <c r="R127" s="73"/>
      <c r="S127" s="73">
        <f t="shared" si="13"/>
        <v>1504.1739399999997</v>
      </c>
      <c r="T127" s="73">
        <f t="shared" si="14"/>
        <v>2177.0060599999952</v>
      </c>
      <c r="U127" s="74">
        <f t="shared" si="17"/>
        <v>0.40861189618546273</v>
      </c>
    </row>
    <row r="128" spans="1:21" ht="15.45" customHeight="1" x14ac:dyDescent="0.3">
      <c r="A128" s="70" t="s">
        <v>28</v>
      </c>
      <c r="B128" s="72" t="s">
        <v>34</v>
      </c>
      <c r="C128" s="72" t="s">
        <v>100</v>
      </c>
      <c r="D128" s="83" t="s">
        <v>12</v>
      </c>
      <c r="E128" s="56" t="s">
        <v>66</v>
      </c>
      <c r="F128" s="94">
        <v>1960.2</v>
      </c>
      <c r="G128" s="94">
        <v>502.41752000000002</v>
      </c>
      <c r="H128" s="95">
        <v>568.90849999999989</v>
      </c>
      <c r="I128" s="95">
        <v>760.92240000000015</v>
      </c>
      <c r="J128" s="95">
        <v>555.68740000000003</v>
      </c>
      <c r="K128" s="73"/>
      <c r="L128" s="73"/>
      <c r="M128" s="73"/>
      <c r="N128" s="73"/>
      <c r="O128" s="73"/>
      <c r="P128" s="73"/>
      <c r="Q128" s="73"/>
      <c r="R128" s="73"/>
      <c r="S128" s="73">
        <f t="shared" si="13"/>
        <v>2387.9358200000001</v>
      </c>
      <c r="T128" s="73">
        <f t="shared" si="14"/>
        <v>-427.7358200000001</v>
      </c>
      <c r="U128" s="74">
        <f t="shared" si="17"/>
        <v>1.2182102948678706</v>
      </c>
    </row>
    <row r="129" spans="1:21" ht="15.45" customHeight="1" x14ac:dyDescent="0.3">
      <c r="A129" s="70" t="s">
        <v>28</v>
      </c>
      <c r="B129" s="72" t="s">
        <v>34</v>
      </c>
      <c r="C129" s="72" t="s">
        <v>100</v>
      </c>
      <c r="D129" s="83" t="s">
        <v>13</v>
      </c>
      <c r="E129" s="56" t="s">
        <v>67</v>
      </c>
      <c r="F129" s="94">
        <v>86884.08300000045</v>
      </c>
      <c r="G129" s="94">
        <v>21714.764679999949</v>
      </c>
      <c r="H129" s="95">
        <v>19256.874499999962</v>
      </c>
      <c r="I129" s="95">
        <v>19515.655679999989</v>
      </c>
      <c r="J129" s="95">
        <v>10922.36446000001</v>
      </c>
      <c r="K129" s="73"/>
      <c r="L129" s="73"/>
      <c r="M129" s="73"/>
      <c r="N129" s="73"/>
      <c r="O129" s="73"/>
      <c r="P129" s="73"/>
      <c r="Q129" s="73"/>
      <c r="R129" s="73"/>
      <c r="S129" s="73">
        <f t="shared" si="13"/>
        <v>71409.659319999904</v>
      </c>
      <c r="T129" s="73">
        <f t="shared" si="14"/>
        <v>15474.423680000546</v>
      </c>
      <c r="U129" s="74">
        <f t="shared" si="17"/>
        <v>0.8218957587432848</v>
      </c>
    </row>
    <row r="130" spans="1:21" ht="15.45" customHeight="1" x14ac:dyDescent="0.3">
      <c r="A130" s="70" t="s">
        <v>28</v>
      </c>
      <c r="B130" s="72" t="s">
        <v>34</v>
      </c>
      <c r="C130" s="72" t="s">
        <v>100</v>
      </c>
      <c r="D130" s="83" t="s">
        <v>14</v>
      </c>
      <c r="E130" s="56" t="s">
        <v>68</v>
      </c>
      <c r="F130" s="94">
        <v>91784.730000000025</v>
      </c>
      <c r="G130" s="94">
        <v>14049.08830000001</v>
      </c>
      <c r="H130" s="95">
        <v>18261.79668000001</v>
      </c>
      <c r="I130" s="95">
        <v>20542.257340000011</v>
      </c>
      <c r="J130" s="95">
        <v>22767.018499999991</v>
      </c>
      <c r="K130" s="73"/>
      <c r="L130" s="73"/>
      <c r="M130" s="73"/>
      <c r="N130" s="73"/>
      <c r="O130" s="73"/>
      <c r="P130" s="73"/>
      <c r="Q130" s="73"/>
      <c r="R130" s="73"/>
      <c r="S130" s="73">
        <f t="shared" si="13"/>
        <v>75620.160820000019</v>
      </c>
      <c r="T130" s="73">
        <f t="shared" si="14"/>
        <v>16164.569180000006</v>
      </c>
      <c r="U130" s="74">
        <f t="shared" si="17"/>
        <v>0.82388607364209709</v>
      </c>
    </row>
    <row r="131" spans="1:21" ht="15.45" customHeight="1" x14ac:dyDescent="0.3">
      <c r="A131" s="70" t="s">
        <v>28</v>
      </c>
      <c r="B131" s="72" t="s">
        <v>34</v>
      </c>
      <c r="C131" s="72" t="s">
        <v>100</v>
      </c>
      <c r="D131" s="83" t="s">
        <v>15</v>
      </c>
      <c r="E131" s="56" t="s">
        <v>69</v>
      </c>
      <c r="F131" s="94">
        <v>24813</v>
      </c>
      <c r="G131" s="94">
        <v>1189.2362599999999</v>
      </c>
      <c r="H131" s="95">
        <v>2487.4709999999982</v>
      </c>
      <c r="I131" s="95">
        <v>3920.2228</v>
      </c>
      <c r="J131" s="95">
        <v>3887.61328</v>
      </c>
      <c r="K131" s="73"/>
      <c r="L131" s="73"/>
      <c r="M131" s="73"/>
      <c r="N131" s="73"/>
      <c r="O131" s="73"/>
      <c r="P131" s="73"/>
      <c r="Q131" s="73"/>
      <c r="R131" s="73"/>
      <c r="S131" s="73">
        <f t="shared" si="13"/>
        <v>11484.543339999998</v>
      </c>
      <c r="T131" s="73">
        <f t="shared" si="14"/>
        <v>13328.456660000002</v>
      </c>
      <c r="U131" s="74">
        <f t="shared" si="17"/>
        <v>0.46284380526336993</v>
      </c>
    </row>
    <row r="132" spans="1:21" ht="15.45" customHeight="1" x14ac:dyDescent="0.3">
      <c r="A132" s="70" t="s">
        <v>28</v>
      </c>
      <c r="B132" s="72" t="s">
        <v>34</v>
      </c>
      <c r="C132" s="72" t="s">
        <v>100</v>
      </c>
      <c r="D132" s="83" t="s">
        <v>16</v>
      </c>
      <c r="E132" s="56" t="s">
        <v>70</v>
      </c>
      <c r="F132" s="94">
        <v>19746.669000000002</v>
      </c>
      <c r="G132" s="94">
        <v>2972.91626</v>
      </c>
      <c r="H132" s="95">
        <v>6821.2682400000003</v>
      </c>
      <c r="I132" s="95">
        <v>4599.7938000000004</v>
      </c>
      <c r="J132" s="95">
        <v>2458.5186399999998</v>
      </c>
      <c r="K132" s="73"/>
      <c r="L132" s="73"/>
      <c r="M132" s="73"/>
      <c r="N132" s="73"/>
      <c r="O132" s="73"/>
      <c r="P132" s="73"/>
      <c r="Q132" s="73"/>
      <c r="R132" s="73"/>
      <c r="S132" s="73">
        <f t="shared" si="13"/>
        <v>16852.496939999997</v>
      </c>
      <c r="T132" s="73">
        <f t="shared" si="14"/>
        <v>2894.1720600000044</v>
      </c>
      <c r="U132" s="74">
        <f t="shared" si="17"/>
        <v>0.85343492312551528</v>
      </c>
    </row>
    <row r="133" spans="1:21" ht="15.45" customHeight="1" x14ac:dyDescent="0.3">
      <c r="A133" s="70" t="s">
        <v>28</v>
      </c>
      <c r="B133" s="72" t="s">
        <v>34</v>
      </c>
      <c r="C133" s="72" t="s">
        <v>100</v>
      </c>
      <c r="D133" s="83" t="s">
        <v>17</v>
      </c>
      <c r="E133" s="56" t="s">
        <v>71</v>
      </c>
      <c r="F133" s="94">
        <v>86157.68999999993</v>
      </c>
      <c r="G133" s="94">
        <v>33154.248239999994</v>
      </c>
      <c r="H133" s="95">
        <v>19895.168239999999</v>
      </c>
      <c r="I133" s="95">
        <v>47771.862299999993</v>
      </c>
      <c r="J133" s="95">
        <v>26874.64734</v>
      </c>
      <c r="K133" s="73"/>
      <c r="L133" s="73"/>
      <c r="M133" s="73"/>
      <c r="N133" s="73"/>
      <c r="O133" s="73"/>
      <c r="P133" s="73"/>
      <c r="Q133" s="73"/>
      <c r="R133" s="73"/>
      <c r="S133" s="73">
        <f t="shared" si="13"/>
        <v>127695.92611999999</v>
      </c>
      <c r="T133" s="73">
        <f t="shared" si="14"/>
        <v>-41538.23612000006</v>
      </c>
      <c r="U133" s="74">
        <f t="shared" si="17"/>
        <v>1.4821187304348584</v>
      </c>
    </row>
    <row r="134" spans="1:21" ht="15.45" customHeight="1" x14ac:dyDescent="0.3">
      <c r="A134" s="70" t="s">
        <v>28</v>
      </c>
      <c r="B134" s="72" t="s">
        <v>34</v>
      </c>
      <c r="C134" s="72" t="s">
        <v>100</v>
      </c>
      <c r="D134" s="83" t="s">
        <v>18</v>
      </c>
      <c r="E134" s="56" t="s">
        <v>72</v>
      </c>
      <c r="F134" s="94">
        <v>3989.79000000001</v>
      </c>
      <c r="G134" s="94">
        <v>669.08140000000003</v>
      </c>
      <c r="H134" s="95">
        <v>517.83789999999999</v>
      </c>
      <c r="I134" s="95">
        <v>506.91203999999999</v>
      </c>
      <c r="J134" s="95">
        <v>468.58294000000012</v>
      </c>
      <c r="K134" s="73"/>
      <c r="L134" s="73"/>
      <c r="M134" s="73"/>
      <c r="N134" s="73"/>
      <c r="O134" s="73"/>
      <c r="P134" s="73"/>
      <c r="Q134" s="73"/>
      <c r="R134" s="73"/>
      <c r="S134" s="73">
        <f t="shared" si="13"/>
        <v>2162.41428</v>
      </c>
      <c r="T134" s="73">
        <f t="shared" si="14"/>
        <v>1827.37572000001</v>
      </c>
      <c r="U134" s="74">
        <f t="shared" si="17"/>
        <v>0.5419869917965594</v>
      </c>
    </row>
    <row r="135" spans="1:21" ht="15.45" customHeight="1" x14ac:dyDescent="0.3">
      <c r="A135" s="70" t="s">
        <v>28</v>
      </c>
      <c r="B135" s="72" t="s">
        <v>34</v>
      </c>
      <c r="C135" s="72" t="s">
        <v>100</v>
      </c>
      <c r="D135" s="83" t="s">
        <v>19</v>
      </c>
      <c r="E135" s="56" t="s">
        <v>73</v>
      </c>
      <c r="F135" s="94">
        <v>63851.729999999887</v>
      </c>
      <c r="G135" s="94">
        <v>17134.07674</v>
      </c>
      <c r="H135" s="95">
        <v>13497.492640000009</v>
      </c>
      <c r="I135" s="95">
        <v>18432.434539999998</v>
      </c>
      <c r="J135" s="95">
        <v>21663.56644000001</v>
      </c>
      <c r="K135" s="73"/>
      <c r="L135" s="73"/>
      <c r="M135" s="73"/>
      <c r="N135" s="73"/>
      <c r="O135" s="73"/>
      <c r="P135" s="73"/>
      <c r="Q135" s="73"/>
      <c r="R135" s="73"/>
      <c r="S135" s="73">
        <f t="shared" si="13"/>
        <v>70727.570360000012</v>
      </c>
      <c r="T135" s="73">
        <f t="shared" si="14"/>
        <v>-6875.8403600001257</v>
      </c>
      <c r="U135" s="74">
        <f t="shared" si="17"/>
        <v>1.1076844802795498</v>
      </c>
    </row>
    <row r="136" spans="1:21" ht="15.45" customHeight="1" x14ac:dyDescent="0.3">
      <c r="A136" s="70" t="s">
        <v>28</v>
      </c>
      <c r="B136" s="72" t="s">
        <v>34</v>
      </c>
      <c r="C136" s="72" t="s">
        <v>100</v>
      </c>
      <c r="D136" s="83" t="s">
        <v>20</v>
      </c>
      <c r="E136" s="56" t="s">
        <v>74</v>
      </c>
      <c r="F136" s="94">
        <v>5130</v>
      </c>
      <c r="G136" s="94">
        <v>1225.7319399999999</v>
      </c>
      <c r="H136" s="95">
        <v>767.65981999999997</v>
      </c>
      <c r="I136" s="95">
        <v>133.60256000000001</v>
      </c>
      <c r="J136" s="95">
        <v>94.852560000000011</v>
      </c>
      <c r="K136" s="73"/>
      <c r="L136" s="73"/>
      <c r="M136" s="73"/>
      <c r="N136" s="73"/>
      <c r="O136" s="73"/>
      <c r="P136" s="73"/>
      <c r="Q136" s="73"/>
      <c r="R136" s="73"/>
      <c r="S136" s="73">
        <f t="shared" si="13"/>
        <v>2221.8468799999996</v>
      </c>
      <c r="T136" s="73">
        <f t="shared" si="14"/>
        <v>2908.1531200000004</v>
      </c>
      <c r="U136" s="74">
        <f t="shared" si="17"/>
        <v>0.43310855360623773</v>
      </c>
    </row>
    <row r="137" spans="1:21" ht="15.45" customHeight="1" x14ac:dyDescent="0.3">
      <c r="A137" s="70" t="s">
        <v>28</v>
      </c>
      <c r="B137" s="72" t="s">
        <v>34</v>
      </c>
      <c r="C137" s="72" t="s">
        <v>100</v>
      </c>
      <c r="D137" s="83" t="s">
        <v>21</v>
      </c>
      <c r="E137" s="56" t="s">
        <v>75</v>
      </c>
      <c r="F137" s="94">
        <v>2592</v>
      </c>
      <c r="G137" s="94">
        <v>26.908000000000001</v>
      </c>
      <c r="H137" s="95">
        <v>839.56122000000005</v>
      </c>
      <c r="I137" s="95">
        <v>279.46933999999999</v>
      </c>
      <c r="J137" s="95">
        <v>2680.9016999999999</v>
      </c>
      <c r="K137" s="73"/>
      <c r="L137" s="73"/>
      <c r="M137" s="73"/>
      <c r="N137" s="73"/>
      <c r="O137" s="73"/>
      <c r="P137" s="73"/>
      <c r="Q137" s="73"/>
      <c r="R137" s="73"/>
      <c r="S137" s="73">
        <f t="shared" si="13"/>
        <v>3826.8402599999999</v>
      </c>
      <c r="T137" s="73">
        <f t="shared" si="14"/>
        <v>-1234.8402599999999</v>
      </c>
      <c r="U137" s="74">
        <f t="shared" si="17"/>
        <v>1.4764044212962963</v>
      </c>
    </row>
    <row r="138" spans="1:21" ht="15.45" customHeight="1" x14ac:dyDescent="0.3">
      <c r="A138" s="70" t="s">
        <v>28</v>
      </c>
      <c r="B138" s="72" t="s">
        <v>34</v>
      </c>
      <c r="C138" s="72" t="s">
        <v>100</v>
      </c>
      <c r="D138" s="83" t="s">
        <v>22</v>
      </c>
      <c r="E138" s="56" t="s">
        <v>76</v>
      </c>
      <c r="F138" s="94">
        <v>19318.049999999981</v>
      </c>
      <c r="G138" s="94">
        <v>3666.3237600000011</v>
      </c>
      <c r="H138" s="95">
        <v>6824.2207799999996</v>
      </c>
      <c r="I138" s="95">
        <v>18978.927979999989</v>
      </c>
      <c r="J138" s="95">
        <v>5840.0546799999984</v>
      </c>
      <c r="K138" s="73"/>
      <c r="L138" s="73"/>
      <c r="M138" s="73"/>
      <c r="N138" s="73"/>
      <c r="O138" s="73"/>
      <c r="P138" s="73"/>
      <c r="Q138" s="73"/>
      <c r="R138" s="73"/>
      <c r="S138" s="73">
        <f t="shared" si="13"/>
        <v>35309.52719999999</v>
      </c>
      <c r="T138" s="73">
        <f t="shared" si="14"/>
        <v>-15991.477200000008</v>
      </c>
      <c r="U138" s="74">
        <f t="shared" si="17"/>
        <v>1.8277997623983799</v>
      </c>
    </row>
    <row r="139" spans="1:21" ht="15.45" customHeight="1" x14ac:dyDescent="0.3">
      <c r="A139" s="70" t="s">
        <v>28</v>
      </c>
      <c r="B139" s="72" t="s">
        <v>34</v>
      </c>
      <c r="C139" s="72" t="s">
        <v>100</v>
      </c>
      <c r="D139" s="83" t="s">
        <v>23</v>
      </c>
      <c r="E139" s="56" t="s">
        <v>77</v>
      </c>
      <c r="F139" s="94">
        <v>980.90999999999906</v>
      </c>
      <c r="G139" s="94">
        <v>81.428820000000002</v>
      </c>
      <c r="H139" s="95">
        <v>361.80372000000011</v>
      </c>
      <c r="I139" s="95">
        <v>30.014199999999999</v>
      </c>
      <c r="J139" s="95">
        <v>41.7849</v>
      </c>
      <c r="K139" s="73"/>
      <c r="L139" s="73"/>
      <c r="M139" s="73"/>
      <c r="N139" s="73"/>
      <c r="O139" s="73"/>
      <c r="P139" s="73"/>
      <c r="Q139" s="73"/>
      <c r="R139" s="73"/>
      <c r="S139" s="73">
        <f t="shared" si="13"/>
        <v>515.03164000000015</v>
      </c>
      <c r="T139" s="73">
        <f t="shared" si="14"/>
        <v>465.87835999999891</v>
      </c>
      <c r="U139" s="74">
        <f t="shared" si="17"/>
        <v>0.52505493878133636</v>
      </c>
    </row>
    <row r="140" spans="1:21" ht="15.45" customHeight="1" x14ac:dyDescent="0.3">
      <c r="A140" s="70" t="s">
        <v>28</v>
      </c>
      <c r="B140" s="72" t="s">
        <v>34</v>
      </c>
      <c r="C140" s="72" t="s">
        <v>100</v>
      </c>
      <c r="D140" s="83" t="s">
        <v>24</v>
      </c>
      <c r="E140" s="56" t="s">
        <v>78</v>
      </c>
      <c r="F140" s="94">
        <v>30535.946000000051</v>
      </c>
      <c r="G140" s="94">
        <v>8875.9307000000044</v>
      </c>
      <c r="H140" s="95">
        <v>8386.8825800000086</v>
      </c>
      <c r="I140" s="95">
        <v>8475.8256600000095</v>
      </c>
      <c r="J140" s="95">
        <v>8901.4795599999998</v>
      </c>
      <c r="K140" s="73"/>
      <c r="L140" s="73"/>
      <c r="M140" s="73"/>
      <c r="N140" s="73"/>
      <c r="O140" s="73"/>
      <c r="P140" s="73"/>
      <c r="Q140" s="73"/>
      <c r="R140" s="73"/>
      <c r="S140" s="73">
        <f t="shared" si="13"/>
        <v>34640.118500000026</v>
      </c>
      <c r="T140" s="73">
        <f t="shared" si="14"/>
        <v>-4104.1724999999751</v>
      </c>
      <c r="U140" s="74">
        <f t="shared" si="17"/>
        <v>1.1344046292196079</v>
      </c>
    </row>
    <row r="141" spans="1:21" ht="15.45" customHeight="1" x14ac:dyDescent="0.3">
      <c r="A141" s="70" t="s">
        <v>28</v>
      </c>
      <c r="B141" s="72" t="s">
        <v>34</v>
      </c>
      <c r="C141" s="72" t="s">
        <v>100</v>
      </c>
      <c r="D141" s="83" t="s">
        <v>25</v>
      </c>
      <c r="E141" s="56" t="s">
        <v>79</v>
      </c>
      <c r="F141" s="94">
        <v>1924.2900000000011</v>
      </c>
      <c r="G141" s="94">
        <v>189.28041999999999</v>
      </c>
      <c r="H141" s="95">
        <v>37.394060000000003</v>
      </c>
      <c r="I141" s="95">
        <v>120.54634</v>
      </c>
      <c r="J141" s="95">
        <v>1231.1885600000001</v>
      </c>
      <c r="K141" s="73"/>
      <c r="L141" s="73"/>
      <c r="M141" s="73"/>
      <c r="N141" s="73"/>
      <c r="O141" s="73"/>
      <c r="P141" s="73"/>
      <c r="Q141" s="73"/>
      <c r="R141" s="73"/>
      <c r="S141" s="73">
        <f t="shared" ref="S141:S207" si="21">SUM(G141:R141)</f>
        <v>1578.4093800000001</v>
      </c>
      <c r="T141" s="73">
        <f t="shared" ref="T141:T207" si="22">F141-S141</f>
        <v>345.88062000000104</v>
      </c>
      <c r="U141" s="74">
        <f t="shared" si="17"/>
        <v>0.82025546045554421</v>
      </c>
    </row>
    <row r="142" spans="1:21" s="76" customFormat="1" ht="15.45" customHeight="1" x14ac:dyDescent="0.3">
      <c r="A142" s="66" t="s">
        <v>29</v>
      </c>
      <c r="B142" s="65" t="s">
        <v>54</v>
      </c>
      <c r="C142" s="75"/>
      <c r="D142" s="87"/>
      <c r="E142" s="88"/>
      <c r="F142" s="93">
        <f>SUM(F143:F169)</f>
        <v>1266261.1431252102</v>
      </c>
      <c r="G142" s="93">
        <f>SUM(G143:G169)</f>
        <v>62874.675659999986</v>
      </c>
      <c r="H142" s="93">
        <f t="shared" ref="H142:R142" si="23">SUM(H143:H169)</f>
        <v>67007.042049999975</v>
      </c>
      <c r="I142" s="93">
        <f t="shared" si="23"/>
        <v>83356.471012356677</v>
      </c>
      <c r="J142" s="93">
        <f t="shared" si="23"/>
        <v>79305.062780000037</v>
      </c>
      <c r="K142" s="58">
        <f t="shared" si="23"/>
        <v>0</v>
      </c>
      <c r="L142" s="58">
        <f t="shared" si="23"/>
        <v>0</v>
      </c>
      <c r="M142" s="58">
        <f t="shared" si="23"/>
        <v>0</v>
      </c>
      <c r="N142" s="58">
        <f t="shared" si="23"/>
        <v>0</v>
      </c>
      <c r="O142" s="58">
        <f t="shared" si="23"/>
        <v>0</v>
      </c>
      <c r="P142" s="58">
        <f t="shared" si="23"/>
        <v>0</v>
      </c>
      <c r="Q142" s="58">
        <f t="shared" si="23"/>
        <v>0</v>
      </c>
      <c r="R142" s="58">
        <f t="shared" si="23"/>
        <v>0</v>
      </c>
      <c r="S142" s="78">
        <f t="shared" si="21"/>
        <v>292543.25150235667</v>
      </c>
      <c r="T142" s="78">
        <f t="shared" si="22"/>
        <v>973717.89162285347</v>
      </c>
      <c r="U142" s="79">
        <f t="shared" si="17"/>
        <v>0.23102916257885162</v>
      </c>
    </row>
    <row r="143" spans="1:21" ht="15.45" customHeight="1" x14ac:dyDescent="0.3">
      <c r="A143" s="70" t="s">
        <v>29</v>
      </c>
      <c r="B143" s="71" t="s">
        <v>33</v>
      </c>
      <c r="C143" s="72" t="s">
        <v>100</v>
      </c>
      <c r="D143" s="83" t="s">
        <v>2</v>
      </c>
      <c r="E143" s="71" t="s">
        <v>55</v>
      </c>
      <c r="F143" s="94">
        <v>39633.289999999994</v>
      </c>
      <c r="G143" s="94">
        <v>0</v>
      </c>
      <c r="H143" s="95">
        <v>0</v>
      </c>
      <c r="I143" s="95">
        <v>643.37004000000002</v>
      </c>
      <c r="J143" s="95">
        <v>8698.9059000000052</v>
      </c>
      <c r="K143" s="73"/>
      <c r="L143" s="73"/>
      <c r="M143" s="73"/>
      <c r="N143" s="73"/>
      <c r="O143" s="73"/>
      <c r="P143" s="73"/>
      <c r="Q143" s="73"/>
      <c r="R143" s="73"/>
      <c r="S143" s="73">
        <f t="shared" si="21"/>
        <v>9342.275940000005</v>
      </c>
      <c r="T143" s="73">
        <f t="shared" si="22"/>
        <v>30291.014059999987</v>
      </c>
      <c r="U143" s="74">
        <f t="shared" si="17"/>
        <v>0.23571790128954742</v>
      </c>
    </row>
    <row r="144" spans="1:21" ht="15.45" customHeight="1" x14ac:dyDescent="0.3">
      <c r="A144" s="70" t="s">
        <v>29</v>
      </c>
      <c r="B144" s="71" t="s">
        <v>33</v>
      </c>
      <c r="C144" s="72" t="s">
        <v>100</v>
      </c>
      <c r="D144" s="83" t="s">
        <v>3</v>
      </c>
      <c r="E144" s="56" t="s">
        <v>56</v>
      </c>
      <c r="F144" s="94">
        <v>3400</v>
      </c>
      <c r="G144" s="94">
        <v>0</v>
      </c>
      <c r="H144" s="95">
        <v>0</v>
      </c>
      <c r="I144" s="95">
        <v>0</v>
      </c>
      <c r="J144" s="95">
        <v>0</v>
      </c>
      <c r="K144" s="73"/>
      <c r="L144" s="73"/>
      <c r="M144" s="73"/>
      <c r="N144" s="73"/>
      <c r="O144" s="73"/>
      <c r="P144" s="73"/>
      <c r="Q144" s="73"/>
      <c r="R144" s="73"/>
      <c r="S144" s="73">
        <f t="shared" si="21"/>
        <v>0</v>
      </c>
      <c r="T144" s="73">
        <f t="shared" si="22"/>
        <v>3400</v>
      </c>
      <c r="U144" s="74">
        <f t="shared" si="17"/>
        <v>0</v>
      </c>
    </row>
    <row r="145" spans="1:21" ht="15.45" customHeight="1" x14ac:dyDescent="0.3">
      <c r="A145" s="70" t="s">
        <v>29</v>
      </c>
      <c r="B145" s="71" t="s">
        <v>33</v>
      </c>
      <c r="C145" s="72" t="s">
        <v>100</v>
      </c>
      <c r="D145" s="83">
        <v>1551</v>
      </c>
      <c r="E145" s="56" t="s">
        <v>57</v>
      </c>
      <c r="F145" s="94">
        <v>72218.461389210002</v>
      </c>
      <c r="G145" s="94">
        <v>0</v>
      </c>
      <c r="H145" s="95">
        <v>0</v>
      </c>
      <c r="I145" s="95">
        <v>5091.9282323566731</v>
      </c>
      <c r="J145" s="95">
        <v>0</v>
      </c>
      <c r="K145" s="73"/>
      <c r="L145" s="73"/>
      <c r="M145" s="73"/>
      <c r="N145" s="73"/>
      <c r="O145" s="73"/>
      <c r="P145" s="73"/>
      <c r="Q145" s="73"/>
      <c r="R145" s="73"/>
      <c r="S145" s="73">
        <f t="shared" si="21"/>
        <v>5091.9282323566731</v>
      </c>
      <c r="T145" s="73">
        <f t="shared" si="22"/>
        <v>67126.533156853329</v>
      </c>
      <c r="U145" s="74">
        <f t="shared" si="17"/>
        <v>7.0507293210174182E-2</v>
      </c>
    </row>
    <row r="146" spans="1:21" ht="15.45" customHeight="1" x14ac:dyDescent="0.3">
      <c r="A146" s="70" t="s">
        <v>29</v>
      </c>
      <c r="B146" s="71" t="s">
        <v>33</v>
      </c>
      <c r="C146" s="72" t="s">
        <v>100</v>
      </c>
      <c r="D146" s="56">
        <v>1560</v>
      </c>
      <c r="E146" s="83" t="s">
        <v>84</v>
      </c>
      <c r="F146" s="94"/>
      <c r="G146" s="94">
        <v>190.21203</v>
      </c>
      <c r="H146" s="95"/>
      <c r="I146" s="95"/>
      <c r="J146" s="95">
        <v>770.79600000000005</v>
      </c>
      <c r="K146" s="73"/>
      <c r="L146" s="73"/>
      <c r="M146" s="73"/>
      <c r="N146" s="73"/>
      <c r="O146" s="73"/>
      <c r="P146" s="73"/>
      <c r="Q146" s="73"/>
      <c r="R146" s="73"/>
      <c r="S146" s="73">
        <f t="shared" ref="S146" si="24">SUM(G146:R146)</f>
        <v>961.00803000000008</v>
      </c>
      <c r="T146" s="73">
        <f t="shared" ref="T146" si="25">F146-S146</f>
        <v>-961.00803000000008</v>
      </c>
      <c r="U146" s="74"/>
    </row>
    <row r="147" spans="1:21" ht="15.45" customHeight="1" x14ac:dyDescent="0.3">
      <c r="A147" s="70" t="s">
        <v>29</v>
      </c>
      <c r="B147" s="72" t="s">
        <v>34</v>
      </c>
      <c r="C147" s="72" t="s">
        <v>100</v>
      </c>
      <c r="D147" s="83" t="s">
        <v>96</v>
      </c>
      <c r="E147" s="54" t="s">
        <v>101</v>
      </c>
      <c r="F147" s="94">
        <v>340</v>
      </c>
      <c r="G147" s="94">
        <v>0</v>
      </c>
      <c r="H147" s="95">
        <v>0</v>
      </c>
      <c r="I147" s="95">
        <v>0</v>
      </c>
      <c r="J147" s="95">
        <v>0</v>
      </c>
      <c r="K147" s="73"/>
      <c r="L147" s="73"/>
      <c r="M147" s="73"/>
      <c r="N147" s="73"/>
      <c r="O147" s="73"/>
      <c r="P147" s="73"/>
      <c r="Q147" s="73"/>
      <c r="R147" s="73"/>
      <c r="S147" s="73">
        <f t="shared" si="21"/>
        <v>0</v>
      </c>
      <c r="T147" s="73">
        <f t="shared" si="22"/>
        <v>340</v>
      </c>
      <c r="U147" s="74">
        <f t="shared" si="17"/>
        <v>0</v>
      </c>
    </row>
    <row r="148" spans="1:21" ht="15.45" customHeight="1" x14ac:dyDescent="0.3">
      <c r="A148" s="70" t="s">
        <v>29</v>
      </c>
      <c r="B148" s="72" t="s">
        <v>34</v>
      </c>
      <c r="C148" s="72" t="s">
        <v>100</v>
      </c>
      <c r="D148" s="83" t="s">
        <v>4</v>
      </c>
      <c r="E148" s="86" t="s">
        <v>58</v>
      </c>
      <c r="F148" s="94">
        <v>161508.35199999981</v>
      </c>
      <c r="G148" s="94">
        <v>11001.843989999999</v>
      </c>
      <c r="H148" s="95">
        <v>11606.81408</v>
      </c>
      <c r="I148" s="95">
        <v>12246.434730000001</v>
      </c>
      <c r="J148" s="95">
        <v>12463.750819999999</v>
      </c>
      <c r="K148" s="73"/>
      <c r="L148" s="73"/>
      <c r="M148" s="73"/>
      <c r="N148" s="73"/>
      <c r="O148" s="73"/>
      <c r="P148" s="73"/>
      <c r="Q148" s="73"/>
      <c r="R148" s="73"/>
      <c r="S148" s="73">
        <f t="shared" si="21"/>
        <v>47318.84362</v>
      </c>
      <c r="T148" s="73">
        <f t="shared" si="22"/>
        <v>114189.50837999981</v>
      </c>
      <c r="U148" s="74">
        <f t="shared" ref="U148:U216" si="26">S148/F148</f>
        <v>0.29298078417641249</v>
      </c>
    </row>
    <row r="149" spans="1:21" ht="15.45" customHeight="1" x14ac:dyDescent="0.3">
      <c r="A149" s="70" t="s">
        <v>29</v>
      </c>
      <c r="B149" s="72" t="s">
        <v>34</v>
      </c>
      <c r="C149" s="72" t="s">
        <v>100</v>
      </c>
      <c r="D149" s="83" t="s">
        <v>5</v>
      </c>
      <c r="E149" s="86" t="s">
        <v>59</v>
      </c>
      <c r="F149" s="94">
        <v>226978.2540000001</v>
      </c>
      <c r="G149" s="94">
        <v>13011.566220000001</v>
      </c>
      <c r="H149" s="95">
        <v>13660.269840000001</v>
      </c>
      <c r="I149" s="95">
        <v>13806.198899999999</v>
      </c>
      <c r="J149" s="95">
        <v>14428.70739000001</v>
      </c>
      <c r="K149" s="73"/>
      <c r="L149" s="73"/>
      <c r="M149" s="73"/>
      <c r="N149" s="73"/>
      <c r="O149" s="73"/>
      <c r="P149" s="73"/>
      <c r="Q149" s="73"/>
      <c r="R149" s="73"/>
      <c r="S149" s="73">
        <f t="shared" si="21"/>
        <v>54906.742350000015</v>
      </c>
      <c r="T149" s="73">
        <f t="shared" si="22"/>
        <v>172071.51165000009</v>
      </c>
      <c r="U149" s="74">
        <f t="shared" si="26"/>
        <v>0.24190309592389406</v>
      </c>
    </row>
    <row r="150" spans="1:21" ht="15.45" customHeight="1" x14ac:dyDescent="0.3">
      <c r="A150" s="70" t="s">
        <v>29</v>
      </c>
      <c r="B150" s="72" t="s">
        <v>34</v>
      </c>
      <c r="C150" s="72" t="s">
        <v>100</v>
      </c>
      <c r="D150" s="83" t="s">
        <v>6</v>
      </c>
      <c r="E150" s="86" t="s">
        <v>60</v>
      </c>
      <c r="F150" s="94">
        <v>14409.048000000001</v>
      </c>
      <c r="G150" s="94">
        <v>644.8900000000001</v>
      </c>
      <c r="H150" s="95">
        <v>785.01</v>
      </c>
      <c r="I150" s="95">
        <v>764.87600000000009</v>
      </c>
      <c r="J150" s="95">
        <v>902.46050000000014</v>
      </c>
      <c r="K150" s="73"/>
      <c r="L150" s="73"/>
      <c r="M150" s="73"/>
      <c r="N150" s="73"/>
      <c r="O150" s="73"/>
      <c r="P150" s="73"/>
      <c r="Q150" s="73"/>
      <c r="R150" s="73"/>
      <c r="S150" s="73">
        <f t="shared" si="21"/>
        <v>3097.2365000000004</v>
      </c>
      <c r="T150" s="73">
        <f t="shared" si="22"/>
        <v>11311.8115</v>
      </c>
      <c r="U150" s="74">
        <f t="shared" si="26"/>
        <v>0.21495080729830315</v>
      </c>
    </row>
    <row r="151" spans="1:21" ht="15.45" customHeight="1" x14ac:dyDescent="0.3">
      <c r="A151" s="70" t="s">
        <v>29</v>
      </c>
      <c r="B151" s="72" t="s">
        <v>34</v>
      </c>
      <c r="C151" s="72" t="s">
        <v>100</v>
      </c>
      <c r="D151" s="83" t="s">
        <v>7</v>
      </c>
      <c r="E151" s="86" t="s">
        <v>61</v>
      </c>
      <c r="F151" s="94">
        <v>30692.187999999991</v>
      </c>
      <c r="G151" s="94">
        <v>76.221000000000004</v>
      </c>
      <c r="H151" s="95">
        <v>184.04499999999999</v>
      </c>
      <c r="I151" s="95">
        <v>60.561000000000007</v>
      </c>
      <c r="J151" s="95">
        <v>862.73099999999999</v>
      </c>
      <c r="K151" s="73"/>
      <c r="L151" s="73"/>
      <c r="M151" s="73"/>
      <c r="N151" s="73"/>
      <c r="O151" s="73"/>
      <c r="P151" s="73"/>
      <c r="Q151" s="73"/>
      <c r="R151" s="73"/>
      <c r="S151" s="73">
        <f t="shared" si="21"/>
        <v>1183.558</v>
      </c>
      <c r="T151" s="73">
        <f t="shared" si="22"/>
        <v>29508.62999999999</v>
      </c>
      <c r="U151" s="74">
        <f t="shared" si="26"/>
        <v>3.8562190483128811E-2</v>
      </c>
    </row>
    <row r="152" spans="1:21" ht="15.45" customHeight="1" x14ac:dyDescent="0.3">
      <c r="A152" s="70" t="s">
        <v>29</v>
      </c>
      <c r="B152" s="72" t="s">
        <v>34</v>
      </c>
      <c r="C152" s="72" t="s">
        <v>100</v>
      </c>
      <c r="D152" s="83" t="s">
        <v>8</v>
      </c>
      <c r="E152" s="86" t="s">
        <v>62</v>
      </c>
      <c r="F152" s="94">
        <v>1885.800000000002</v>
      </c>
      <c r="G152" s="94">
        <v>176.18876</v>
      </c>
      <c r="H152" s="95">
        <v>72.354140000000029</v>
      </c>
      <c r="I152" s="95">
        <v>96.807109999999994</v>
      </c>
      <c r="J152" s="95">
        <v>47.874780000000023</v>
      </c>
      <c r="K152" s="73"/>
      <c r="L152" s="73"/>
      <c r="M152" s="73"/>
      <c r="N152" s="73"/>
      <c r="O152" s="73"/>
      <c r="P152" s="73"/>
      <c r="Q152" s="73"/>
      <c r="R152" s="73"/>
      <c r="S152" s="73">
        <f t="shared" si="21"/>
        <v>393.22479000000004</v>
      </c>
      <c r="T152" s="73">
        <f t="shared" si="22"/>
        <v>1492.575210000002</v>
      </c>
      <c r="U152" s="74">
        <f t="shared" si="26"/>
        <v>0.20851881959910892</v>
      </c>
    </row>
    <row r="153" spans="1:21" ht="15.45" customHeight="1" x14ac:dyDescent="0.3">
      <c r="A153" s="70" t="s">
        <v>29</v>
      </c>
      <c r="B153" s="72" t="s">
        <v>34</v>
      </c>
      <c r="C153" s="72" t="s">
        <v>100</v>
      </c>
      <c r="D153" s="83" t="s">
        <v>9</v>
      </c>
      <c r="E153" s="86" t="s">
        <v>63</v>
      </c>
      <c r="F153" s="94">
        <v>135833.6937360006</v>
      </c>
      <c r="G153" s="94">
        <v>8535.45586</v>
      </c>
      <c r="H153" s="95">
        <v>9014.7162499999995</v>
      </c>
      <c r="I153" s="95">
        <v>9242.6532599999991</v>
      </c>
      <c r="J153" s="95">
        <v>9547.1677400000044</v>
      </c>
      <c r="K153" s="73"/>
      <c r="L153" s="73"/>
      <c r="M153" s="73"/>
      <c r="N153" s="73"/>
      <c r="O153" s="73"/>
      <c r="P153" s="73"/>
      <c r="Q153" s="73"/>
      <c r="R153" s="73"/>
      <c r="S153" s="73">
        <f t="shared" si="21"/>
        <v>36339.993110000003</v>
      </c>
      <c r="T153" s="73">
        <f t="shared" si="22"/>
        <v>99493.700626000587</v>
      </c>
      <c r="U153" s="74">
        <f t="shared" si="26"/>
        <v>0.26753298176981444</v>
      </c>
    </row>
    <row r="154" spans="1:21" ht="15.45" customHeight="1" x14ac:dyDescent="0.3">
      <c r="A154" s="70" t="s">
        <v>29</v>
      </c>
      <c r="B154" s="72" t="s">
        <v>34</v>
      </c>
      <c r="C154" s="72" t="s">
        <v>100</v>
      </c>
      <c r="D154" s="83" t="s">
        <v>10</v>
      </c>
      <c r="E154" s="86" t="s">
        <v>64</v>
      </c>
      <c r="F154" s="94">
        <v>42074.699999999691</v>
      </c>
      <c r="G154" s="94">
        <v>2624.2185400000012</v>
      </c>
      <c r="H154" s="95">
        <v>2594.3616099999999</v>
      </c>
      <c r="I154" s="95">
        <v>2660.9065200000032</v>
      </c>
      <c r="J154" s="95">
        <v>2596.7974599999989</v>
      </c>
      <c r="K154" s="73"/>
      <c r="L154" s="73"/>
      <c r="M154" s="73"/>
      <c r="N154" s="73"/>
      <c r="O154" s="73"/>
      <c r="P154" s="73"/>
      <c r="Q154" s="73"/>
      <c r="R154" s="73"/>
      <c r="S154" s="73">
        <f t="shared" si="21"/>
        <v>10476.284130000004</v>
      </c>
      <c r="T154" s="73">
        <f t="shared" si="22"/>
        <v>31598.415869999688</v>
      </c>
      <c r="U154" s="74">
        <f t="shared" si="26"/>
        <v>0.24899248550791997</v>
      </c>
    </row>
    <row r="155" spans="1:21" ht="15.45" customHeight="1" x14ac:dyDescent="0.3">
      <c r="A155" s="70" t="s">
        <v>29</v>
      </c>
      <c r="B155" s="72" t="s">
        <v>34</v>
      </c>
      <c r="C155" s="72" t="s">
        <v>100</v>
      </c>
      <c r="D155" s="83" t="s">
        <v>11</v>
      </c>
      <c r="E155" s="86" t="s">
        <v>65</v>
      </c>
      <c r="F155" s="94">
        <v>4635.5599999999986</v>
      </c>
      <c r="G155" s="94">
        <v>287.08992000000012</v>
      </c>
      <c r="H155" s="95">
        <v>137.36115000000001</v>
      </c>
      <c r="I155" s="95">
        <v>64.977390000000028</v>
      </c>
      <c r="J155" s="95">
        <v>165.61502999999999</v>
      </c>
      <c r="K155" s="73"/>
      <c r="L155" s="73"/>
      <c r="M155" s="73"/>
      <c r="N155" s="73"/>
      <c r="O155" s="73"/>
      <c r="P155" s="73"/>
      <c r="Q155" s="73"/>
      <c r="R155" s="73"/>
      <c r="S155" s="73">
        <f t="shared" si="21"/>
        <v>655.04349000000013</v>
      </c>
      <c r="T155" s="73">
        <f t="shared" si="22"/>
        <v>3980.5165099999986</v>
      </c>
      <c r="U155" s="74">
        <f t="shared" si="26"/>
        <v>0.14130838345313196</v>
      </c>
    </row>
    <row r="156" spans="1:21" ht="15.45" customHeight="1" x14ac:dyDescent="0.3">
      <c r="A156" s="70" t="s">
        <v>29</v>
      </c>
      <c r="B156" s="72" t="s">
        <v>34</v>
      </c>
      <c r="C156" s="72" t="s">
        <v>100</v>
      </c>
      <c r="D156" s="83" t="s">
        <v>12</v>
      </c>
      <c r="E156" s="86" t="s">
        <v>66</v>
      </c>
      <c r="F156" s="94">
        <v>2468.400000000001</v>
      </c>
      <c r="G156" s="94">
        <v>181.81891999999999</v>
      </c>
      <c r="H156" s="95">
        <v>247.09125</v>
      </c>
      <c r="I156" s="95">
        <v>309.71640000000002</v>
      </c>
      <c r="J156" s="95">
        <v>241.99289999999999</v>
      </c>
      <c r="K156" s="73"/>
      <c r="L156" s="73"/>
      <c r="M156" s="73"/>
      <c r="N156" s="73"/>
      <c r="O156" s="73"/>
      <c r="P156" s="73"/>
      <c r="Q156" s="73"/>
      <c r="R156" s="73"/>
      <c r="S156" s="73">
        <f t="shared" si="21"/>
        <v>980.61946999999998</v>
      </c>
      <c r="T156" s="73">
        <f t="shared" si="22"/>
        <v>1487.7805300000009</v>
      </c>
      <c r="U156" s="74">
        <f t="shared" si="26"/>
        <v>0.39726927159293451</v>
      </c>
    </row>
    <row r="157" spans="1:21" ht="15.45" customHeight="1" x14ac:dyDescent="0.3">
      <c r="A157" s="70" t="s">
        <v>29</v>
      </c>
      <c r="B157" s="72" t="s">
        <v>34</v>
      </c>
      <c r="C157" s="72" t="s">
        <v>100</v>
      </c>
      <c r="D157" s="83" t="s">
        <v>13</v>
      </c>
      <c r="E157" s="86" t="s">
        <v>67</v>
      </c>
      <c r="F157" s="94">
        <v>109409.5860000002</v>
      </c>
      <c r="G157" s="94">
        <v>9456.4297799999913</v>
      </c>
      <c r="H157" s="95">
        <v>8386.0582499999964</v>
      </c>
      <c r="I157" s="95">
        <v>8498.7532799999899</v>
      </c>
      <c r="J157" s="95">
        <v>4714.5534100000013</v>
      </c>
      <c r="K157" s="73"/>
      <c r="L157" s="73"/>
      <c r="M157" s="73"/>
      <c r="N157" s="73"/>
      <c r="O157" s="73"/>
      <c r="P157" s="73"/>
      <c r="Q157" s="73"/>
      <c r="R157" s="73"/>
      <c r="S157" s="73">
        <f t="shared" si="21"/>
        <v>31055.794719999976</v>
      </c>
      <c r="T157" s="73">
        <f t="shared" si="22"/>
        <v>78353.791280000223</v>
      </c>
      <c r="U157" s="74">
        <f t="shared" si="26"/>
        <v>0.28384893733168792</v>
      </c>
    </row>
    <row r="158" spans="1:21" ht="15.45" customHeight="1" x14ac:dyDescent="0.3">
      <c r="A158" s="70" t="s">
        <v>29</v>
      </c>
      <c r="B158" s="72" t="s">
        <v>34</v>
      </c>
      <c r="C158" s="72" t="s">
        <v>100</v>
      </c>
      <c r="D158" s="83" t="s">
        <v>14</v>
      </c>
      <c r="E158" s="86" t="s">
        <v>68</v>
      </c>
      <c r="F158" s="94">
        <v>114786.6599999997</v>
      </c>
      <c r="G158" s="94">
        <v>5529.9275499999976</v>
      </c>
      <c r="H158" s="95">
        <v>7239.4672800000026</v>
      </c>
      <c r="I158" s="95">
        <v>8082.5063900000059</v>
      </c>
      <c r="J158" s="95">
        <v>9455.2037500000079</v>
      </c>
      <c r="K158" s="73"/>
      <c r="L158" s="73"/>
      <c r="M158" s="73"/>
      <c r="N158" s="73"/>
      <c r="O158" s="73"/>
      <c r="P158" s="73"/>
      <c r="Q158" s="73"/>
      <c r="R158" s="73"/>
      <c r="S158" s="73">
        <f t="shared" si="21"/>
        <v>30307.104970000015</v>
      </c>
      <c r="T158" s="73">
        <f t="shared" si="22"/>
        <v>84479.555029999683</v>
      </c>
      <c r="U158" s="74">
        <f t="shared" si="26"/>
        <v>0.26402985303344567</v>
      </c>
    </row>
    <row r="159" spans="1:21" ht="15.45" customHeight="1" x14ac:dyDescent="0.3">
      <c r="A159" s="70" t="s">
        <v>29</v>
      </c>
      <c r="B159" s="72" t="s">
        <v>34</v>
      </c>
      <c r="C159" s="72" t="s">
        <v>100</v>
      </c>
      <c r="D159" s="83" t="s">
        <v>15</v>
      </c>
      <c r="E159" s="86" t="s">
        <v>69</v>
      </c>
      <c r="F159" s="94">
        <v>31246</v>
      </c>
      <c r="G159" s="94">
        <v>517.89321000000018</v>
      </c>
      <c r="H159" s="95">
        <v>1083.2535</v>
      </c>
      <c r="I159" s="95">
        <v>1707.1938</v>
      </c>
      <c r="J159" s="95">
        <v>1692.9928800000009</v>
      </c>
      <c r="K159" s="73"/>
      <c r="L159" s="73"/>
      <c r="M159" s="73"/>
      <c r="N159" s="73"/>
      <c r="O159" s="73"/>
      <c r="P159" s="73"/>
      <c r="Q159" s="73"/>
      <c r="R159" s="73"/>
      <c r="S159" s="73">
        <f t="shared" si="21"/>
        <v>5001.3333900000007</v>
      </c>
      <c r="T159" s="73">
        <f t="shared" si="22"/>
        <v>26244.66661</v>
      </c>
      <c r="U159" s="74">
        <f t="shared" si="26"/>
        <v>0.16006315656404022</v>
      </c>
    </row>
    <row r="160" spans="1:21" ht="15.45" customHeight="1" x14ac:dyDescent="0.3">
      <c r="A160" s="70" t="s">
        <v>29</v>
      </c>
      <c r="B160" s="72" t="s">
        <v>34</v>
      </c>
      <c r="C160" s="72" t="s">
        <v>100</v>
      </c>
      <c r="D160" s="83" t="s">
        <v>16</v>
      </c>
      <c r="E160" s="86" t="s">
        <v>70</v>
      </c>
      <c r="F160" s="94">
        <v>24168.89799999999</v>
      </c>
      <c r="G160" s="94">
        <v>1180.31521</v>
      </c>
      <c r="H160" s="95">
        <v>1332.87904</v>
      </c>
      <c r="I160" s="95">
        <v>1522.6428000000001</v>
      </c>
      <c r="J160" s="95">
        <v>856.98843999999985</v>
      </c>
      <c r="K160" s="73"/>
      <c r="L160" s="73"/>
      <c r="M160" s="73"/>
      <c r="N160" s="73"/>
      <c r="O160" s="73"/>
      <c r="P160" s="73"/>
      <c r="Q160" s="73"/>
      <c r="R160" s="73"/>
      <c r="S160" s="73">
        <f t="shared" si="21"/>
        <v>4892.8254900000002</v>
      </c>
      <c r="T160" s="73">
        <f t="shared" si="22"/>
        <v>19276.072509999991</v>
      </c>
      <c r="U160" s="74">
        <f t="shared" si="26"/>
        <v>0.20244305263731935</v>
      </c>
    </row>
    <row r="161" spans="1:21" ht="15.45" customHeight="1" x14ac:dyDescent="0.3">
      <c r="A161" s="70" t="s">
        <v>29</v>
      </c>
      <c r="B161" s="72" t="s">
        <v>34</v>
      </c>
      <c r="C161" s="72" t="s">
        <v>100</v>
      </c>
      <c r="D161" s="83" t="s">
        <v>17</v>
      </c>
      <c r="E161" s="86" t="s">
        <v>71</v>
      </c>
      <c r="F161" s="94">
        <v>100808.48</v>
      </c>
      <c r="G161" s="94">
        <v>4411.1510399999988</v>
      </c>
      <c r="H161" s="95">
        <v>3796.582539999999</v>
      </c>
      <c r="I161" s="95">
        <v>11765.76505</v>
      </c>
      <c r="J161" s="95">
        <v>4467.1558900000009</v>
      </c>
      <c r="K161" s="73"/>
      <c r="L161" s="73"/>
      <c r="M161" s="73"/>
      <c r="N161" s="73"/>
      <c r="O161" s="73"/>
      <c r="P161" s="73"/>
      <c r="Q161" s="73"/>
      <c r="R161" s="73"/>
      <c r="S161" s="73">
        <f t="shared" si="21"/>
        <v>24440.65452</v>
      </c>
      <c r="T161" s="73">
        <f t="shared" si="22"/>
        <v>76367.82548</v>
      </c>
      <c r="U161" s="74">
        <f t="shared" si="26"/>
        <v>0.24244641442862744</v>
      </c>
    </row>
    <row r="162" spans="1:21" ht="15.45" customHeight="1" x14ac:dyDescent="0.3">
      <c r="A162" s="70" t="s">
        <v>29</v>
      </c>
      <c r="B162" s="72" t="s">
        <v>34</v>
      </c>
      <c r="C162" s="72" t="s">
        <v>100</v>
      </c>
      <c r="D162" s="83" t="s">
        <v>18</v>
      </c>
      <c r="E162" s="86" t="s">
        <v>72</v>
      </c>
      <c r="F162" s="94">
        <v>4835.1800000000057</v>
      </c>
      <c r="G162" s="94">
        <v>271.15789999999998</v>
      </c>
      <c r="H162" s="95">
        <v>173.87915000000001</v>
      </c>
      <c r="I162" s="95">
        <v>177.24734000000001</v>
      </c>
      <c r="J162" s="95">
        <v>156.97848999999999</v>
      </c>
      <c r="K162" s="73"/>
      <c r="L162" s="73"/>
      <c r="M162" s="73"/>
      <c r="N162" s="73"/>
      <c r="O162" s="73"/>
      <c r="P162" s="73"/>
      <c r="Q162" s="73"/>
      <c r="R162" s="73"/>
      <c r="S162" s="73">
        <f t="shared" si="21"/>
        <v>779.26288</v>
      </c>
      <c r="T162" s="73">
        <f t="shared" si="22"/>
        <v>4055.9171200000055</v>
      </c>
      <c r="U162" s="74">
        <f t="shared" si="26"/>
        <v>0.16116522652724388</v>
      </c>
    </row>
    <row r="163" spans="1:21" ht="15.45" customHeight="1" x14ac:dyDescent="0.3">
      <c r="A163" s="70" t="s">
        <v>29</v>
      </c>
      <c r="B163" s="72" t="s">
        <v>34</v>
      </c>
      <c r="C163" s="72" t="s">
        <v>100</v>
      </c>
      <c r="D163" s="83" t="s">
        <v>19</v>
      </c>
      <c r="E163" s="86" t="s">
        <v>73</v>
      </c>
      <c r="F163" s="94">
        <v>74981.66</v>
      </c>
      <c r="G163" s="94">
        <v>2281.0267900000008</v>
      </c>
      <c r="H163" s="95">
        <v>2290.2264399999999</v>
      </c>
      <c r="I163" s="95">
        <v>2798.4650900000011</v>
      </c>
      <c r="J163" s="95">
        <v>3316.78874</v>
      </c>
      <c r="K163" s="73"/>
      <c r="L163" s="73"/>
      <c r="M163" s="73"/>
      <c r="N163" s="73"/>
      <c r="O163" s="73"/>
      <c r="P163" s="73"/>
      <c r="Q163" s="73"/>
      <c r="R163" s="73"/>
      <c r="S163" s="73">
        <f t="shared" si="21"/>
        <v>10686.507060000002</v>
      </c>
      <c r="T163" s="73">
        <f t="shared" si="22"/>
        <v>64295.15294</v>
      </c>
      <c r="U163" s="74">
        <f t="shared" si="26"/>
        <v>0.14252161208487518</v>
      </c>
    </row>
    <row r="164" spans="1:21" ht="15.45" customHeight="1" x14ac:dyDescent="0.3">
      <c r="A164" s="70" t="s">
        <v>29</v>
      </c>
      <c r="B164" s="72" t="s">
        <v>34</v>
      </c>
      <c r="C164" s="72" t="s">
        <v>100</v>
      </c>
      <c r="D164" s="83" t="s">
        <v>20</v>
      </c>
      <c r="E164" s="86" t="s">
        <v>74</v>
      </c>
      <c r="F164" s="94">
        <v>6459.9999999999991</v>
      </c>
      <c r="G164" s="94">
        <v>533.78648999999996</v>
      </c>
      <c r="H164" s="95">
        <v>334.30347000000012</v>
      </c>
      <c r="I164" s="95">
        <v>58.181759999999997</v>
      </c>
      <c r="J164" s="95">
        <v>41.306759999999997</v>
      </c>
      <c r="K164" s="73"/>
      <c r="L164" s="73"/>
      <c r="M164" s="73"/>
      <c r="N164" s="73"/>
      <c r="O164" s="73"/>
      <c r="P164" s="73"/>
      <c r="Q164" s="73"/>
      <c r="R164" s="73"/>
      <c r="S164" s="73">
        <f t="shared" si="21"/>
        <v>967.5784799999999</v>
      </c>
      <c r="T164" s="73">
        <f t="shared" si="22"/>
        <v>5492.421519999999</v>
      </c>
      <c r="U164" s="74">
        <f t="shared" si="26"/>
        <v>0.14977995046439629</v>
      </c>
    </row>
    <row r="165" spans="1:21" ht="15.45" customHeight="1" x14ac:dyDescent="0.3">
      <c r="A165" s="70" t="s">
        <v>29</v>
      </c>
      <c r="B165" s="72" t="s">
        <v>34</v>
      </c>
      <c r="C165" s="72" t="s">
        <v>100</v>
      </c>
      <c r="D165" s="83" t="s">
        <v>21</v>
      </c>
      <c r="E165" s="86" t="s">
        <v>75</v>
      </c>
      <c r="F165" s="94">
        <v>3264</v>
      </c>
      <c r="G165" s="94">
        <v>11.718</v>
      </c>
      <c r="H165" s="95">
        <v>365.61536999999998</v>
      </c>
      <c r="I165" s="95">
        <v>121.70439</v>
      </c>
      <c r="J165" s="95">
        <v>1167.48945</v>
      </c>
      <c r="K165" s="73"/>
      <c r="L165" s="73"/>
      <c r="M165" s="73"/>
      <c r="N165" s="73"/>
      <c r="O165" s="73"/>
      <c r="P165" s="73"/>
      <c r="Q165" s="73"/>
      <c r="R165" s="73"/>
      <c r="S165" s="73">
        <f t="shared" si="21"/>
        <v>1666.52721</v>
      </c>
      <c r="T165" s="73">
        <f t="shared" si="22"/>
        <v>1597.47279</v>
      </c>
      <c r="U165" s="74">
        <f t="shared" si="26"/>
        <v>0.51057818933823529</v>
      </c>
    </row>
    <row r="166" spans="1:21" ht="15.45" customHeight="1" x14ac:dyDescent="0.3">
      <c r="A166" s="70" t="s">
        <v>29</v>
      </c>
      <c r="B166" s="72" t="s">
        <v>34</v>
      </c>
      <c r="C166" s="72" t="s">
        <v>100</v>
      </c>
      <c r="D166" s="83" t="s">
        <v>22</v>
      </c>
      <c r="E166" s="86" t="s">
        <v>76</v>
      </c>
      <c r="F166" s="94">
        <v>20211.600000000031</v>
      </c>
      <c r="G166" s="94">
        <v>330.42746000000011</v>
      </c>
      <c r="H166" s="95">
        <v>1971.7101299999999</v>
      </c>
      <c r="I166" s="95">
        <v>1665.9258299999999</v>
      </c>
      <c r="J166" s="95">
        <v>568.54928000000007</v>
      </c>
      <c r="K166" s="73"/>
      <c r="L166" s="73"/>
      <c r="M166" s="73"/>
      <c r="N166" s="73"/>
      <c r="O166" s="73"/>
      <c r="P166" s="73"/>
      <c r="Q166" s="73"/>
      <c r="R166" s="73"/>
      <c r="S166" s="73">
        <f t="shared" si="21"/>
        <v>4536.6127000000006</v>
      </c>
      <c r="T166" s="73">
        <f t="shared" si="22"/>
        <v>15674.98730000003</v>
      </c>
      <c r="U166" s="74">
        <f t="shared" si="26"/>
        <v>0.22445589166617158</v>
      </c>
    </row>
    <row r="167" spans="1:21" ht="15.45" customHeight="1" x14ac:dyDescent="0.3">
      <c r="A167" s="70" t="s">
        <v>29</v>
      </c>
      <c r="B167" s="72" t="s">
        <v>34</v>
      </c>
      <c r="C167" s="72" t="s">
        <v>100</v>
      </c>
      <c r="D167" s="83" t="s">
        <v>23</v>
      </c>
      <c r="E167" s="86" t="s">
        <v>77</v>
      </c>
      <c r="F167" s="94">
        <v>1235.2200000000009</v>
      </c>
      <c r="G167" s="94">
        <v>19.909970000000001</v>
      </c>
      <c r="H167" s="95">
        <v>42.596619999999987</v>
      </c>
      <c r="I167" s="95">
        <v>13.0707</v>
      </c>
      <c r="J167" s="95">
        <v>18.196650000000002</v>
      </c>
      <c r="K167" s="73"/>
      <c r="L167" s="73"/>
      <c r="M167" s="73"/>
      <c r="N167" s="73"/>
      <c r="O167" s="73"/>
      <c r="P167" s="73"/>
      <c r="Q167" s="73"/>
      <c r="R167" s="73"/>
      <c r="S167" s="73">
        <f t="shared" si="21"/>
        <v>93.773939999999996</v>
      </c>
      <c r="T167" s="73">
        <f t="shared" si="22"/>
        <v>1141.4460600000009</v>
      </c>
      <c r="U167" s="74">
        <f t="shared" si="26"/>
        <v>7.5916792150386103E-2</v>
      </c>
    </row>
    <row r="168" spans="1:21" ht="15.45" customHeight="1" x14ac:dyDescent="0.3">
      <c r="A168" s="70" t="s">
        <v>29</v>
      </c>
      <c r="B168" s="72" t="s">
        <v>34</v>
      </c>
      <c r="C168" s="72" t="s">
        <v>100</v>
      </c>
      <c r="D168" s="83" t="s">
        <v>24</v>
      </c>
      <c r="E168" s="86" t="s">
        <v>78</v>
      </c>
      <c r="F168" s="94">
        <v>36352.932000000081</v>
      </c>
      <c r="G168" s="94">
        <v>1518.9984499999989</v>
      </c>
      <c r="H168" s="95">
        <v>1672.1624300000001</v>
      </c>
      <c r="I168" s="95">
        <v>1925.883609999999</v>
      </c>
      <c r="J168" s="95">
        <v>1585.8967599999989</v>
      </c>
      <c r="K168" s="73"/>
      <c r="L168" s="73"/>
      <c r="M168" s="73"/>
      <c r="N168" s="73"/>
      <c r="O168" s="73"/>
      <c r="P168" s="73"/>
      <c r="Q168" s="73"/>
      <c r="R168" s="73"/>
      <c r="S168" s="73">
        <f t="shared" si="21"/>
        <v>6702.9412499999971</v>
      </c>
      <c r="T168" s="73">
        <f t="shared" si="22"/>
        <v>29649.990750000085</v>
      </c>
      <c r="U168" s="74">
        <f t="shared" si="26"/>
        <v>0.18438516183508891</v>
      </c>
    </row>
    <row r="169" spans="1:21" ht="15.45" customHeight="1" x14ac:dyDescent="0.3">
      <c r="A169" s="70" t="s">
        <v>29</v>
      </c>
      <c r="B169" s="72" t="s">
        <v>34</v>
      </c>
      <c r="C169" s="72" t="s">
        <v>100</v>
      </c>
      <c r="D169" s="83" t="s">
        <v>25</v>
      </c>
      <c r="E169" s="86" t="s">
        <v>79</v>
      </c>
      <c r="F169" s="94">
        <v>2423.1799999999848</v>
      </c>
      <c r="G169" s="94">
        <v>82.428569999999993</v>
      </c>
      <c r="H169" s="95">
        <v>16.284510000000001</v>
      </c>
      <c r="I169" s="95">
        <v>30.70139</v>
      </c>
      <c r="J169" s="95">
        <v>536.16276000000028</v>
      </c>
      <c r="K169" s="73"/>
      <c r="L169" s="73"/>
      <c r="M169" s="73"/>
      <c r="N169" s="73"/>
      <c r="O169" s="73"/>
      <c r="P169" s="73"/>
      <c r="Q169" s="73"/>
      <c r="R169" s="73"/>
      <c r="S169" s="73">
        <f t="shared" si="21"/>
        <v>665.57723000000033</v>
      </c>
      <c r="T169" s="73">
        <f t="shared" si="22"/>
        <v>1757.6027699999845</v>
      </c>
      <c r="U169" s="74">
        <f t="shared" si="26"/>
        <v>0.2746709819328339</v>
      </c>
    </row>
    <row r="170" spans="1:21" s="76" customFormat="1" ht="15.45" customHeight="1" x14ac:dyDescent="0.3">
      <c r="A170" s="66" t="s">
        <v>30</v>
      </c>
      <c r="B170" s="65" t="s">
        <v>54</v>
      </c>
      <c r="C170" s="75"/>
      <c r="D170" s="87"/>
      <c r="E170" s="88"/>
      <c r="F170" s="93">
        <f>SUM(F171:F197)</f>
        <v>9525277.2193945739</v>
      </c>
      <c r="G170" s="93">
        <f>SUM(G171:G197)</f>
        <v>77084.721720000016</v>
      </c>
      <c r="H170" s="93">
        <f t="shared" ref="H170:R170" si="27">SUM(H171:H197)</f>
        <v>82597.35560000001</v>
      </c>
      <c r="I170" s="93">
        <f t="shared" si="27"/>
        <v>102487.23703403828</v>
      </c>
      <c r="J170" s="93">
        <f t="shared" si="27"/>
        <v>97805.850260000007</v>
      </c>
      <c r="K170" s="58">
        <f t="shared" si="27"/>
        <v>0</v>
      </c>
      <c r="L170" s="58">
        <f t="shared" si="27"/>
        <v>0</v>
      </c>
      <c r="M170" s="58">
        <f t="shared" si="27"/>
        <v>0</v>
      </c>
      <c r="N170" s="58">
        <f t="shared" si="27"/>
        <v>0</v>
      </c>
      <c r="O170" s="58">
        <f t="shared" si="27"/>
        <v>0</v>
      </c>
      <c r="P170" s="58">
        <f t="shared" si="27"/>
        <v>0</v>
      </c>
      <c r="Q170" s="58">
        <f t="shared" si="27"/>
        <v>0</v>
      </c>
      <c r="R170" s="58">
        <f t="shared" si="27"/>
        <v>0</v>
      </c>
      <c r="S170" s="2">
        <f t="shared" si="21"/>
        <v>359975.16461403831</v>
      </c>
      <c r="T170" s="2">
        <f t="shared" si="22"/>
        <v>9165302.0547805354</v>
      </c>
      <c r="U170" s="62">
        <f t="shared" si="26"/>
        <v>3.7791568300089673E-2</v>
      </c>
    </row>
    <row r="171" spans="1:21" ht="15.45" customHeight="1" x14ac:dyDescent="0.3">
      <c r="A171" s="70" t="s">
        <v>30</v>
      </c>
      <c r="B171" s="71" t="s">
        <v>33</v>
      </c>
      <c r="C171" s="72" t="s">
        <v>100</v>
      </c>
      <c r="D171" s="83" t="s">
        <v>2</v>
      </c>
      <c r="E171" s="71" t="s">
        <v>55</v>
      </c>
      <c r="F171" s="94">
        <v>320563.37500000012</v>
      </c>
      <c r="G171" s="94">
        <v>0</v>
      </c>
      <c r="H171" s="95">
        <v>0</v>
      </c>
      <c r="I171" s="95">
        <v>810.16968000000008</v>
      </c>
      <c r="J171" s="95">
        <v>10954.177799999999</v>
      </c>
      <c r="K171" s="73"/>
      <c r="L171" s="73"/>
      <c r="M171" s="73"/>
      <c r="N171" s="73"/>
      <c r="O171" s="73"/>
      <c r="P171" s="73"/>
      <c r="Q171" s="73"/>
      <c r="R171" s="73"/>
      <c r="S171" s="73">
        <f t="shared" si="21"/>
        <v>11764.34748</v>
      </c>
      <c r="T171" s="73">
        <f t="shared" si="22"/>
        <v>308799.02752000012</v>
      </c>
      <c r="U171" s="74">
        <f t="shared" si="26"/>
        <v>3.6698975608177309E-2</v>
      </c>
    </row>
    <row r="172" spans="1:21" ht="15.45" customHeight="1" x14ac:dyDescent="0.3">
      <c r="A172" s="70" t="s">
        <v>30</v>
      </c>
      <c r="B172" s="71" t="s">
        <v>33</v>
      </c>
      <c r="C172" s="72" t="s">
        <v>100</v>
      </c>
      <c r="D172" s="83" t="s">
        <v>3</v>
      </c>
      <c r="E172" s="56" t="s">
        <v>56</v>
      </c>
      <c r="F172" s="94">
        <v>27500</v>
      </c>
      <c r="G172" s="94">
        <v>0</v>
      </c>
      <c r="H172" s="95">
        <v>0</v>
      </c>
      <c r="I172" s="95">
        <v>0</v>
      </c>
      <c r="J172" s="95">
        <v>0</v>
      </c>
      <c r="K172" s="73"/>
      <c r="L172" s="73"/>
      <c r="M172" s="73"/>
      <c r="N172" s="73"/>
      <c r="O172" s="73"/>
      <c r="P172" s="73"/>
      <c r="Q172" s="73"/>
      <c r="R172" s="73"/>
      <c r="S172" s="73">
        <f t="shared" si="21"/>
        <v>0</v>
      </c>
      <c r="T172" s="73">
        <f t="shared" si="22"/>
        <v>27500</v>
      </c>
      <c r="U172" s="74">
        <f t="shared" si="26"/>
        <v>0</v>
      </c>
    </row>
    <row r="173" spans="1:21" ht="15.45" customHeight="1" x14ac:dyDescent="0.3">
      <c r="A173" s="70" t="s">
        <v>30</v>
      </c>
      <c r="B173" s="71" t="s">
        <v>33</v>
      </c>
      <c r="C173" s="72" t="s">
        <v>100</v>
      </c>
      <c r="D173" s="83">
        <v>1551</v>
      </c>
      <c r="E173" s="56" t="s">
        <v>57</v>
      </c>
      <c r="F173" s="94">
        <v>584119.90829457401</v>
      </c>
      <c r="G173" s="94">
        <v>0</v>
      </c>
      <c r="H173" s="95">
        <v>0</v>
      </c>
      <c r="I173" s="95">
        <v>6412.0577740382932</v>
      </c>
      <c r="J173" s="95">
        <v>0</v>
      </c>
      <c r="K173" s="73"/>
      <c r="L173" s="73"/>
      <c r="M173" s="73"/>
      <c r="N173" s="73"/>
      <c r="O173" s="73"/>
      <c r="P173" s="73"/>
      <c r="Q173" s="73"/>
      <c r="R173" s="73"/>
      <c r="S173" s="73">
        <f t="shared" si="21"/>
        <v>6412.0577740382932</v>
      </c>
      <c r="T173" s="73">
        <f t="shared" si="22"/>
        <v>577707.85052053572</v>
      </c>
      <c r="U173" s="74">
        <f t="shared" si="26"/>
        <v>1.0977297097712798E-2</v>
      </c>
    </row>
    <row r="174" spans="1:21" ht="15.45" customHeight="1" x14ac:dyDescent="0.3">
      <c r="A174" s="70" t="s">
        <v>30</v>
      </c>
      <c r="B174" s="71" t="s">
        <v>33</v>
      </c>
      <c r="C174" s="72" t="s">
        <v>100</v>
      </c>
      <c r="D174" s="56">
        <v>1560</v>
      </c>
      <c r="E174" s="83" t="s">
        <v>84</v>
      </c>
      <c r="F174" s="94"/>
      <c r="G174" s="94">
        <v>239.52626000000001</v>
      </c>
      <c r="H174" s="95"/>
      <c r="I174" s="95"/>
      <c r="J174" s="95">
        <v>970.63200000000018</v>
      </c>
      <c r="K174" s="73"/>
      <c r="L174" s="73"/>
      <c r="M174" s="73"/>
      <c r="N174" s="73"/>
      <c r="O174" s="73"/>
      <c r="P174" s="73"/>
      <c r="Q174" s="73"/>
      <c r="R174" s="73"/>
      <c r="S174" s="73">
        <f t="shared" ref="S174" si="28">SUM(G174:R174)</f>
        <v>1210.1582600000002</v>
      </c>
      <c r="T174" s="73">
        <f t="shared" ref="T174" si="29">F174-S174</f>
        <v>-1210.1582600000002</v>
      </c>
      <c r="U174" s="74"/>
    </row>
    <row r="175" spans="1:21" ht="15.45" customHeight="1" x14ac:dyDescent="0.3">
      <c r="A175" s="70" t="s">
        <v>30</v>
      </c>
      <c r="B175" s="72" t="s">
        <v>34</v>
      </c>
      <c r="C175" s="72" t="s">
        <v>100</v>
      </c>
      <c r="D175" s="83" t="s">
        <v>96</v>
      </c>
      <c r="E175" s="54" t="s">
        <v>101</v>
      </c>
      <c r="F175" s="94">
        <v>2750</v>
      </c>
      <c r="G175" s="94">
        <v>0</v>
      </c>
      <c r="H175" s="95">
        <v>0</v>
      </c>
      <c r="I175" s="95">
        <v>0</v>
      </c>
      <c r="J175" s="95">
        <v>0</v>
      </c>
      <c r="K175" s="73"/>
      <c r="L175" s="73"/>
      <c r="M175" s="73"/>
      <c r="N175" s="73"/>
      <c r="O175" s="73"/>
      <c r="P175" s="73"/>
      <c r="Q175" s="73"/>
      <c r="R175" s="73"/>
      <c r="S175" s="73">
        <f t="shared" si="21"/>
        <v>0</v>
      </c>
      <c r="T175" s="73">
        <f t="shared" si="22"/>
        <v>2750</v>
      </c>
      <c r="U175" s="74">
        <f t="shared" si="26"/>
        <v>0</v>
      </c>
    </row>
    <row r="176" spans="1:21" ht="15.45" customHeight="1" x14ac:dyDescent="0.3">
      <c r="A176" s="70" t="s">
        <v>30</v>
      </c>
      <c r="B176" s="72" t="s">
        <v>34</v>
      </c>
      <c r="C176" s="72" t="s">
        <v>100</v>
      </c>
      <c r="D176" s="83" t="s">
        <v>4</v>
      </c>
      <c r="E176" s="56" t="s">
        <v>58</v>
      </c>
      <c r="F176" s="94">
        <v>1147420.7</v>
      </c>
      <c r="G176" s="94">
        <v>13294.112080000001</v>
      </c>
      <c r="H176" s="95">
        <v>14015.34636</v>
      </c>
      <c r="I176" s="95">
        <v>14764.103660000001</v>
      </c>
      <c r="J176" s="95">
        <v>15085.937940000011</v>
      </c>
      <c r="K176" s="73"/>
      <c r="L176" s="73"/>
      <c r="M176" s="73"/>
      <c r="N176" s="73"/>
      <c r="O176" s="73"/>
      <c r="P176" s="73"/>
      <c r="Q176" s="73"/>
      <c r="R176" s="73"/>
      <c r="S176" s="73">
        <f t="shared" si="21"/>
        <v>57159.500040000014</v>
      </c>
      <c r="T176" s="73">
        <f t="shared" si="22"/>
        <v>1090261.1999599999</v>
      </c>
      <c r="U176" s="74">
        <f t="shared" si="26"/>
        <v>4.9815643067969768E-2</v>
      </c>
    </row>
    <row r="177" spans="1:21" ht="15.45" customHeight="1" x14ac:dyDescent="0.3">
      <c r="A177" s="70" t="s">
        <v>30</v>
      </c>
      <c r="B177" s="72" t="s">
        <v>34</v>
      </c>
      <c r="C177" s="72" t="s">
        <v>100</v>
      </c>
      <c r="D177" s="83" t="s">
        <v>5</v>
      </c>
      <c r="E177" s="56" t="s">
        <v>59</v>
      </c>
      <c r="F177" s="94">
        <v>1835853.525000002</v>
      </c>
      <c r="G177" s="94">
        <v>16384.935239999999</v>
      </c>
      <c r="H177" s="95">
        <v>17201.82128</v>
      </c>
      <c r="I177" s="95">
        <v>17385.5838</v>
      </c>
      <c r="J177" s="95">
        <v>18169.483380000009</v>
      </c>
      <c r="K177" s="73"/>
      <c r="L177" s="73"/>
      <c r="M177" s="73"/>
      <c r="N177" s="73"/>
      <c r="O177" s="73"/>
      <c r="P177" s="73"/>
      <c r="Q177" s="73"/>
      <c r="R177" s="73"/>
      <c r="S177" s="73">
        <f t="shared" si="21"/>
        <v>69141.823700000008</v>
      </c>
      <c r="T177" s="73">
        <f t="shared" si="22"/>
        <v>1766711.7013000019</v>
      </c>
      <c r="U177" s="74">
        <f t="shared" si="26"/>
        <v>3.7661950018588727E-2</v>
      </c>
    </row>
    <row r="178" spans="1:21" ht="15.45" customHeight="1" x14ac:dyDescent="0.3">
      <c r="A178" s="70" t="s">
        <v>30</v>
      </c>
      <c r="B178" s="72" t="s">
        <v>34</v>
      </c>
      <c r="C178" s="72" t="s">
        <v>100</v>
      </c>
      <c r="D178" s="83" t="s">
        <v>6</v>
      </c>
      <c r="E178" s="56" t="s">
        <v>60</v>
      </c>
      <c r="F178" s="94">
        <v>97784.699999999953</v>
      </c>
      <c r="G178" s="94">
        <v>806.0300000000002</v>
      </c>
      <c r="H178" s="95">
        <v>978.42000000000007</v>
      </c>
      <c r="I178" s="95">
        <v>943.29200000000037</v>
      </c>
      <c r="J178" s="95">
        <v>1110.9659999999999</v>
      </c>
      <c r="K178" s="73"/>
      <c r="L178" s="73"/>
      <c r="M178" s="73"/>
      <c r="N178" s="73"/>
      <c r="O178" s="73"/>
      <c r="P178" s="73"/>
      <c r="Q178" s="73"/>
      <c r="R178" s="73"/>
      <c r="S178" s="73">
        <f t="shared" si="21"/>
        <v>3838.7080000000005</v>
      </c>
      <c r="T178" s="73">
        <f t="shared" si="22"/>
        <v>93945.991999999955</v>
      </c>
      <c r="U178" s="74">
        <f t="shared" si="26"/>
        <v>3.9256734438005154E-2</v>
      </c>
    </row>
    <row r="179" spans="1:21" ht="15.45" customHeight="1" x14ac:dyDescent="0.3">
      <c r="A179" s="70" t="s">
        <v>30</v>
      </c>
      <c r="B179" s="72" t="s">
        <v>34</v>
      </c>
      <c r="C179" s="72" t="s">
        <v>100</v>
      </c>
      <c r="D179" s="83" t="s">
        <v>7</v>
      </c>
      <c r="E179" s="56" t="s">
        <v>61</v>
      </c>
      <c r="F179" s="94">
        <v>243375.05</v>
      </c>
      <c r="G179" s="94">
        <v>95.981999999999999</v>
      </c>
      <c r="H179" s="95">
        <v>221.39</v>
      </c>
      <c r="I179" s="95">
        <v>76.262000000000015</v>
      </c>
      <c r="J179" s="95">
        <v>1086.402</v>
      </c>
      <c r="K179" s="73"/>
      <c r="L179" s="73"/>
      <c r="M179" s="73"/>
      <c r="N179" s="73"/>
      <c r="O179" s="73"/>
      <c r="P179" s="73"/>
      <c r="Q179" s="73"/>
      <c r="R179" s="73"/>
      <c r="S179" s="73">
        <f t="shared" si="21"/>
        <v>1480.0360000000001</v>
      </c>
      <c r="T179" s="73">
        <f t="shared" si="22"/>
        <v>241895.014</v>
      </c>
      <c r="U179" s="74">
        <f t="shared" si="26"/>
        <v>6.0812971584392082E-3</v>
      </c>
    </row>
    <row r="180" spans="1:21" ht="15.45" customHeight="1" x14ac:dyDescent="0.3">
      <c r="A180" s="70" t="s">
        <v>30</v>
      </c>
      <c r="B180" s="72" t="s">
        <v>34</v>
      </c>
      <c r="C180" s="72" t="s">
        <v>100</v>
      </c>
      <c r="D180" s="83" t="s">
        <v>8</v>
      </c>
      <c r="E180" s="56" t="s">
        <v>62</v>
      </c>
      <c r="F180" s="94">
        <v>13852.500000000029</v>
      </c>
      <c r="G180" s="94">
        <v>210.45992000000001</v>
      </c>
      <c r="H180" s="95">
        <v>90.216880000000003</v>
      </c>
      <c r="I180" s="95">
        <v>120.02562</v>
      </c>
      <c r="J180" s="95">
        <v>60.286760000000008</v>
      </c>
      <c r="K180" s="73"/>
      <c r="L180" s="73"/>
      <c r="M180" s="73"/>
      <c r="N180" s="73"/>
      <c r="O180" s="73"/>
      <c r="P180" s="73"/>
      <c r="Q180" s="73"/>
      <c r="R180" s="73"/>
      <c r="S180" s="73">
        <f t="shared" si="21"/>
        <v>480.98918000000003</v>
      </c>
      <c r="T180" s="73">
        <f t="shared" si="22"/>
        <v>13371.510820000029</v>
      </c>
      <c r="U180" s="74">
        <f t="shared" si="26"/>
        <v>3.4722193105937486E-2</v>
      </c>
    </row>
    <row r="181" spans="1:21" ht="15.45" customHeight="1" x14ac:dyDescent="0.3">
      <c r="A181" s="70" t="s">
        <v>30</v>
      </c>
      <c r="B181" s="72" t="s">
        <v>34</v>
      </c>
      <c r="C181" s="72" t="s">
        <v>100</v>
      </c>
      <c r="D181" s="83" t="s">
        <v>9</v>
      </c>
      <c r="E181" s="56" t="s">
        <v>63</v>
      </c>
      <c r="F181" s="94">
        <v>1096928.861100001</v>
      </c>
      <c r="G181" s="94">
        <v>10557.00462</v>
      </c>
      <c r="H181" s="95">
        <v>11145.4305</v>
      </c>
      <c r="I181" s="95">
        <v>11408.15842</v>
      </c>
      <c r="J181" s="95">
        <v>11807.85708</v>
      </c>
      <c r="K181" s="73"/>
      <c r="L181" s="73"/>
      <c r="M181" s="73"/>
      <c r="N181" s="73"/>
      <c r="O181" s="73"/>
      <c r="P181" s="73"/>
      <c r="Q181" s="73"/>
      <c r="R181" s="73"/>
      <c r="S181" s="73">
        <f t="shared" si="21"/>
        <v>44918.450620000003</v>
      </c>
      <c r="T181" s="73">
        <f t="shared" si="22"/>
        <v>1052010.410480001</v>
      </c>
      <c r="U181" s="74">
        <f t="shared" si="26"/>
        <v>4.0949283233331787E-2</v>
      </c>
    </row>
    <row r="182" spans="1:21" ht="15.45" customHeight="1" x14ac:dyDescent="0.3">
      <c r="A182" s="70" t="s">
        <v>30</v>
      </c>
      <c r="B182" s="72" t="s">
        <v>34</v>
      </c>
      <c r="C182" s="72" t="s">
        <v>100</v>
      </c>
      <c r="D182" s="83" t="s">
        <v>10</v>
      </c>
      <c r="E182" s="56" t="s">
        <v>64</v>
      </c>
      <c r="F182" s="94">
        <v>302700.00000000017</v>
      </c>
      <c r="G182" s="94">
        <v>3184.8521800000012</v>
      </c>
      <c r="H182" s="95">
        <v>3169.6211199999998</v>
      </c>
      <c r="I182" s="95">
        <v>3256.6573400000002</v>
      </c>
      <c r="J182" s="95">
        <v>3187.0863199999999</v>
      </c>
      <c r="K182" s="73"/>
      <c r="L182" s="73"/>
      <c r="M182" s="73"/>
      <c r="N182" s="73"/>
      <c r="O182" s="73"/>
      <c r="P182" s="73"/>
      <c r="Q182" s="73"/>
      <c r="R182" s="73"/>
      <c r="S182" s="73">
        <f t="shared" si="21"/>
        <v>12798.216960000002</v>
      </c>
      <c r="T182" s="73">
        <f t="shared" si="22"/>
        <v>289901.78304000018</v>
      </c>
      <c r="U182" s="74">
        <f t="shared" si="26"/>
        <v>4.2280201387512366E-2</v>
      </c>
    </row>
    <row r="183" spans="1:21" ht="15.45" customHeight="1" x14ac:dyDescent="0.3">
      <c r="A183" s="70" t="s">
        <v>30</v>
      </c>
      <c r="B183" s="72" t="s">
        <v>34</v>
      </c>
      <c r="C183" s="72" t="s">
        <v>100</v>
      </c>
      <c r="D183" s="83" t="s">
        <v>11</v>
      </c>
      <c r="E183" s="56" t="s">
        <v>65</v>
      </c>
      <c r="F183" s="94">
        <v>37493.500000000073</v>
      </c>
      <c r="G183" s="94">
        <v>361.52064000000018</v>
      </c>
      <c r="H183" s="95">
        <v>172.97330000000011</v>
      </c>
      <c r="I183" s="95">
        <v>81.823380000000029</v>
      </c>
      <c r="J183" s="95">
        <v>208.55225999999999</v>
      </c>
      <c r="K183" s="73"/>
      <c r="L183" s="73"/>
      <c r="M183" s="73"/>
      <c r="N183" s="73"/>
      <c r="O183" s="73"/>
      <c r="P183" s="73"/>
      <c r="Q183" s="73"/>
      <c r="R183" s="73"/>
      <c r="S183" s="73">
        <f t="shared" si="21"/>
        <v>824.86958000000027</v>
      </c>
      <c r="T183" s="73">
        <f t="shared" si="22"/>
        <v>36668.630420000074</v>
      </c>
      <c r="U183" s="74">
        <f t="shared" si="26"/>
        <v>2.2000335524824267E-2</v>
      </c>
    </row>
    <row r="184" spans="1:21" ht="15.45" customHeight="1" x14ac:dyDescent="0.3">
      <c r="A184" s="70" t="s">
        <v>30</v>
      </c>
      <c r="B184" s="72" t="s">
        <v>34</v>
      </c>
      <c r="C184" s="72" t="s">
        <v>100</v>
      </c>
      <c r="D184" s="83" t="s">
        <v>12</v>
      </c>
      <c r="E184" s="56" t="s">
        <v>66</v>
      </c>
      <c r="F184" s="94">
        <v>19965</v>
      </c>
      <c r="G184" s="94">
        <v>226.68863999999999</v>
      </c>
      <c r="H184" s="95">
        <v>311.11150000000009</v>
      </c>
      <c r="I184" s="95">
        <v>388.68480000000011</v>
      </c>
      <c r="J184" s="95">
        <v>304.73180000000002</v>
      </c>
      <c r="K184" s="73"/>
      <c r="L184" s="73"/>
      <c r="M184" s="73"/>
      <c r="N184" s="73"/>
      <c r="O184" s="73"/>
      <c r="P184" s="73"/>
      <c r="Q184" s="73"/>
      <c r="R184" s="73"/>
      <c r="S184" s="73">
        <f t="shared" si="21"/>
        <v>1231.2167400000003</v>
      </c>
      <c r="T184" s="73">
        <f t="shared" si="22"/>
        <v>18733.78326</v>
      </c>
      <c r="U184" s="74">
        <f t="shared" si="26"/>
        <v>6.1668757325319325E-2</v>
      </c>
    </row>
    <row r="185" spans="1:21" ht="15.45" customHeight="1" x14ac:dyDescent="0.3">
      <c r="A185" s="70" t="s">
        <v>30</v>
      </c>
      <c r="B185" s="72" t="s">
        <v>34</v>
      </c>
      <c r="C185" s="72" t="s">
        <v>100</v>
      </c>
      <c r="D185" s="83" t="s">
        <v>13</v>
      </c>
      <c r="E185" s="56" t="s">
        <v>67</v>
      </c>
      <c r="F185" s="94">
        <v>884930.47499999998</v>
      </c>
      <c r="G185" s="94">
        <v>11908.096760000009</v>
      </c>
      <c r="H185" s="95">
        <v>10560.2215</v>
      </c>
      <c r="I185" s="95">
        <v>10702.133760000001</v>
      </c>
      <c r="J185" s="95">
        <v>5934.2707200000004</v>
      </c>
      <c r="K185" s="73"/>
      <c r="L185" s="73"/>
      <c r="M185" s="73"/>
      <c r="N185" s="73"/>
      <c r="O185" s="73"/>
      <c r="P185" s="73"/>
      <c r="Q185" s="73"/>
      <c r="R185" s="73"/>
      <c r="S185" s="73">
        <f t="shared" si="21"/>
        <v>39104.722740000012</v>
      </c>
      <c r="T185" s="73">
        <f t="shared" si="22"/>
        <v>845825.75225999998</v>
      </c>
      <c r="U185" s="74">
        <f t="shared" si="26"/>
        <v>4.4189598894760644E-2</v>
      </c>
    </row>
    <row r="186" spans="1:21" ht="15.45" customHeight="1" x14ac:dyDescent="0.3">
      <c r="A186" s="70" t="s">
        <v>30</v>
      </c>
      <c r="B186" s="72" t="s">
        <v>34</v>
      </c>
      <c r="C186" s="72" t="s">
        <v>100</v>
      </c>
      <c r="D186" s="83" t="s">
        <v>14</v>
      </c>
      <c r="E186" s="56" t="s">
        <v>68</v>
      </c>
      <c r="F186" s="94">
        <v>909773.24999999779</v>
      </c>
      <c r="G186" s="94">
        <v>6927.5241000000069</v>
      </c>
      <c r="H186" s="95">
        <v>9072.6072600000025</v>
      </c>
      <c r="I186" s="95">
        <v>10125.005380000001</v>
      </c>
      <c r="J186" s="95">
        <v>11878.36399999999</v>
      </c>
      <c r="K186" s="73"/>
      <c r="L186" s="73"/>
      <c r="M186" s="73"/>
      <c r="N186" s="73"/>
      <c r="O186" s="73"/>
      <c r="P186" s="73"/>
      <c r="Q186" s="73"/>
      <c r="R186" s="73"/>
      <c r="S186" s="73">
        <f t="shared" si="21"/>
        <v>38003.500740000003</v>
      </c>
      <c r="T186" s="73">
        <f t="shared" si="22"/>
        <v>871769.74925999774</v>
      </c>
      <c r="U186" s="74">
        <f t="shared" si="26"/>
        <v>4.1772497421747774E-2</v>
      </c>
    </row>
    <row r="187" spans="1:21" ht="15.45" customHeight="1" x14ac:dyDescent="0.3">
      <c r="A187" s="70" t="s">
        <v>30</v>
      </c>
      <c r="B187" s="72" t="s">
        <v>34</v>
      </c>
      <c r="C187" s="72" t="s">
        <v>100</v>
      </c>
      <c r="D187" s="83" t="s">
        <v>15</v>
      </c>
      <c r="E187" s="56" t="s">
        <v>69</v>
      </c>
      <c r="F187" s="94">
        <v>252725.00000000009</v>
      </c>
      <c r="G187" s="94">
        <v>652.16182000000003</v>
      </c>
      <c r="H187" s="95">
        <v>1364.097</v>
      </c>
      <c r="I187" s="95">
        <v>2149.7995999999989</v>
      </c>
      <c r="J187" s="95">
        <v>2131.91696</v>
      </c>
      <c r="K187" s="73"/>
      <c r="L187" s="73"/>
      <c r="M187" s="73"/>
      <c r="N187" s="73"/>
      <c r="O187" s="73"/>
      <c r="P187" s="73"/>
      <c r="Q187" s="73"/>
      <c r="R187" s="73"/>
      <c r="S187" s="73">
        <f t="shared" si="21"/>
        <v>6297.9753799999999</v>
      </c>
      <c r="T187" s="73">
        <f t="shared" si="22"/>
        <v>246427.0246200001</v>
      </c>
      <c r="U187" s="74">
        <f t="shared" si="26"/>
        <v>2.4920270570778506E-2</v>
      </c>
    </row>
    <row r="188" spans="1:21" ht="15.45" customHeight="1" x14ac:dyDescent="0.3">
      <c r="A188" s="70" t="s">
        <v>30</v>
      </c>
      <c r="B188" s="72" t="s">
        <v>34</v>
      </c>
      <c r="C188" s="72" t="s">
        <v>100</v>
      </c>
      <c r="D188" s="83" t="s">
        <v>16</v>
      </c>
      <c r="E188" s="56" t="s">
        <v>70</v>
      </c>
      <c r="F188" s="94">
        <v>179109.42499999999</v>
      </c>
      <c r="G188" s="94">
        <v>1479.30782</v>
      </c>
      <c r="H188" s="95">
        <v>1577.96668</v>
      </c>
      <c r="I188" s="95">
        <v>1887.9231</v>
      </c>
      <c r="J188" s="95">
        <v>1066.0624800000001</v>
      </c>
      <c r="K188" s="73"/>
      <c r="L188" s="73"/>
      <c r="M188" s="73"/>
      <c r="N188" s="73"/>
      <c r="O188" s="73"/>
      <c r="P188" s="73"/>
      <c r="Q188" s="73"/>
      <c r="R188" s="73"/>
      <c r="S188" s="73">
        <f t="shared" si="21"/>
        <v>6011.26008</v>
      </c>
      <c r="T188" s="73">
        <f t="shared" si="22"/>
        <v>173098.16491999998</v>
      </c>
      <c r="U188" s="74">
        <f t="shared" si="26"/>
        <v>3.3561941701281219E-2</v>
      </c>
    </row>
    <row r="189" spans="1:21" ht="15.45" customHeight="1" x14ac:dyDescent="0.3">
      <c r="A189" s="70" t="s">
        <v>30</v>
      </c>
      <c r="B189" s="72" t="s">
        <v>34</v>
      </c>
      <c r="C189" s="72" t="s">
        <v>100</v>
      </c>
      <c r="D189" s="83" t="s">
        <v>17</v>
      </c>
      <c r="E189" s="56" t="s">
        <v>71</v>
      </c>
      <c r="F189" s="94">
        <v>634861.74999999919</v>
      </c>
      <c r="G189" s="94">
        <v>4939.6126800000002</v>
      </c>
      <c r="H189" s="95">
        <v>4482.2571799999978</v>
      </c>
      <c r="I189" s="95">
        <v>14261.6476</v>
      </c>
      <c r="J189" s="95">
        <v>5181.3488799999996</v>
      </c>
      <c r="K189" s="73"/>
      <c r="L189" s="73"/>
      <c r="M189" s="73"/>
      <c r="N189" s="73"/>
      <c r="O189" s="73"/>
      <c r="P189" s="73"/>
      <c r="Q189" s="73"/>
      <c r="R189" s="73"/>
      <c r="S189" s="73">
        <f t="shared" si="21"/>
        <v>28864.86634</v>
      </c>
      <c r="T189" s="73">
        <f t="shared" si="22"/>
        <v>605996.88365999924</v>
      </c>
      <c r="U189" s="74">
        <f t="shared" si="26"/>
        <v>4.5466381208192234E-2</v>
      </c>
    </row>
    <row r="190" spans="1:21" ht="15.45" customHeight="1" x14ac:dyDescent="0.3">
      <c r="A190" s="70" t="s">
        <v>30</v>
      </c>
      <c r="B190" s="72" t="s">
        <v>34</v>
      </c>
      <c r="C190" s="72" t="s">
        <v>100</v>
      </c>
      <c r="D190" s="83" t="s">
        <v>18</v>
      </c>
      <c r="E190" s="56" t="s">
        <v>72</v>
      </c>
      <c r="F190" s="94">
        <v>34669.749999999993</v>
      </c>
      <c r="G190" s="94">
        <v>340.21780000000012</v>
      </c>
      <c r="H190" s="95">
        <v>215.79130000000009</v>
      </c>
      <c r="I190" s="95">
        <v>220.53128000000001</v>
      </c>
      <c r="J190" s="95">
        <v>194.78808000000001</v>
      </c>
      <c r="K190" s="73"/>
      <c r="L190" s="73"/>
      <c r="M190" s="73"/>
      <c r="N190" s="73"/>
      <c r="O190" s="73"/>
      <c r="P190" s="73"/>
      <c r="Q190" s="73"/>
      <c r="R190" s="73"/>
      <c r="S190" s="73">
        <f t="shared" si="21"/>
        <v>971.32846000000029</v>
      </c>
      <c r="T190" s="73">
        <f t="shared" si="22"/>
        <v>33698.421539999996</v>
      </c>
      <c r="U190" s="74">
        <f t="shared" si="26"/>
        <v>2.8016598331398423E-2</v>
      </c>
    </row>
    <row r="191" spans="1:21" ht="15.45" customHeight="1" x14ac:dyDescent="0.3">
      <c r="A191" s="70" t="s">
        <v>30</v>
      </c>
      <c r="B191" s="72" t="s">
        <v>34</v>
      </c>
      <c r="C191" s="72" t="s">
        <v>100</v>
      </c>
      <c r="D191" s="83" t="s">
        <v>19</v>
      </c>
      <c r="E191" s="56" t="s">
        <v>73</v>
      </c>
      <c r="F191" s="94">
        <v>479091.24999999878</v>
      </c>
      <c r="G191" s="94">
        <v>2554.567680000001</v>
      </c>
      <c r="H191" s="95">
        <v>2663.8774800000001</v>
      </c>
      <c r="I191" s="95">
        <v>3203.2132800000009</v>
      </c>
      <c r="J191" s="95">
        <v>3801.3890800000008</v>
      </c>
      <c r="K191" s="73"/>
      <c r="L191" s="73"/>
      <c r="M191" s="73"/>
      <c r="N191" s="73"/>
      <c r="O191" s="73"/>
      <c r="P191" s="73"/>
      <c r="Q191" s="73"/>
      <c r="R191" s="73"/>
      <c r="S191" s="73">
        <f t="shared" si="21"/>
        <v>12223.047520000004</v>
      </c>
      <c r="T191" s="73">
        <f t="shared" si="22"/>
        <v>466868.20247999876</v>
      </c>
      <c r="U191" s="74">
        <f t="shared" si="26"/>
        <v>2.5512984259261746E-2</v>
      </c>
    </row>
    <row r="192" spans="1:21" ht="15.45" customHeight="1" x14ac:dyDescent="0.3">
      <c r="A192" s="70" t="s">
        <v>30</v>
      </c>
      <c r="B192" s="72" t="s">
        <v>34</v>
      </c>
      <c r="C192" s="72" t="s">
        <v>100</v>
      </c>
      <c r="D192" s="83" t="s">
        <v>20</v>
      </c>
      <c r="E192" s="56" t="s">
        <v>74</v>
      </c>
      <c r="F192" s="94">
        <v>52249.999999999993</v>
      </c>
      <c r="G192" s="94">
        <v>672.1755800000002</v>
      </c>
      <c r="H192" s="95">
        <v>420.97474000000011</v>
      </c>
      <c r="I192" s="95">
        <v>73.265920000000023</v>
      </c>
      <c r="J192" s="95">
        <v>52.015920000000001</v>
      </c>
      <c r="K192" s="73"/>
      <c r="L192" s="73"/>
      <c r="M192" s="73"/>
      <c r="N192" s="73"/>
      <c r="O192" s="73"/>
      <c r="P192" s="73"/>
      <c r="Q192" s="73"/>
      <c r="R192" s="73"/>
      <c r="S192" s="73">
        <f t="shared" si="21"/>
        <v>1218.4321600000003</v>
      </c>
      <c r="T192" s="73">
        <f t="shared" si="22"/>
        <v>51031.567839999989</v>
      </c>
      <c r="U192" s="74">
        <f t="shared" si="26"/>
        <v>2.3319275789473692E-2</v>
      </c>
    </row>
    <row r="193" spans="1:21" ht="15.45" customHeight="1" x14ac:dyDescent="0.3">
      <c r="A193" s="70" t="s">
        <v>30</v>
      </c>
      <c r="B193" s="72" t="s">
        <v>34</v>
      </c>
      <c r="C193" s="72" t="s">
        <v>100</v>
      </c>
      <c r="D193" s="83" t="s">
        <v>21</v>
      </c>
      <c r="E193" s="56" t="s">
        <v>75</v>
      </c>
      <c r="F193" s="94">
        <v>26400</v>
      </c>
      <c r="G193" s="94">
        <v>14.756</v>
      </c>
      <c r="H193" s="95">
        <v>460.40454000000011</v>
      </c>
      <c r="I193" s="95">
        <v>153.25738000000001</v>
      </c>
      <c r="J193" s="95">
        <v>1470.1719000000001</v>
      </c>
      <c r="K193" s="73"/>
      <c r="L193" s="73"/>
      <c r="M193" s="73"/>
      <c r="N193" s="73"/>
      <c r="O193" s="73"/>
      <c r="P193" s="73"/>
      <c r="Q193" s="73"/>
      <c r="R193" s="73"/>
      <c r="S193" s="73">
        <f t="shared" si="21"/>
        <v>2098.5898200000001</v>
      </c>
      <c r="T193" s="73">
        <f t="shared" si="22"/>
        <v>24301.410179999999</v>
      </c>
      <c r="U193" s="74">
        <f t="shared" si="26"/>
        <v>7.9492038636363643E-2</v>
      </c>
    </row>
    <row r="194" spans="1:21" ht="15.45" customHeight="1" x14ac:dyDescent="0.3">
      <c r="A194" s="70" t="s">
        <v>30</v>
      </c>
      <c r="B194" s="72" t="s">
        <v>34</v>
      </c>
      <c r="C194" s="72" t="s">
        <v>100</v>
      </c>
      <c r="D194" s="83" t="s">
        <v>22</v>
      </c>
      <c r="E194" s="56" t="s">
        <v>76</v>
      </c>
      <c r="F194" s="94">
        <v>66846.750000000233</v>
      </c>
      <c r="G194" s="94">
        <v>338.41082000000011</v>
      </c>
      <c r="H194" s="95">
        <v>2421.53496</v>
      </c>
      <c r="I194" s="95">
        <v>1692.9688599999999</v>
      </c>
      <c r="J194" s="95">
        <v>594.80025999999998</v>
      </c>
      <c r="K194" s="73"/>
      <c r="L194" s="73"/>
      <c r="M194" s="73"/>
      <c r="N194" s="73"/>
      <c r="O194" s="73"/>
      <c r="P194" s="73"/>
      <c r="Q194" s="73"/>
      <c r="R194" s="73"/>
      <c r="S194" s="73">
        <f t="shared" si="21"/>
        <v>5047.7148999999999</v>
      </c>
      <c r="T194" s="73">
        <f t="shared" si="22"/>
        <v>61799.035100000234</v>
      </c>
      <c r="U194" s="74">
        <f t="shared" si="26"/>
        <v>7.5511747392356138E-2</v>
      </c>
    </row>
    <row r="195" spans="1:21" ht="15.45" customHeight="1" x14ac:dyDescent="0.3">
      <c r="A195" s="70" t="s">
        <v>30</v>
      </c>
      <c r="B195" s="72" t="s">
        <v>34</v>
      </c>
      <c r="C195" s="72" t="s">
        <v>100</v>
      </c>
      <c r="D195" s="83" t="s">
        <v>23</v>
      </c>
      <c r="E195" s="56" t="s">
        <v>77</v>
      </c>
      <c r="F195" s="94">
        <v>9990.7499999999964</v>
      </c>
      <c r="G195" s="94">
        <v>24.117740000000001</v>
      </c>
      <c r="H195" s="95">
        <v>46.587040000000002</v>
      </c>
      <c r="I195" s="95">
        <v>16.459399999999999</v>
      </c>
      <c r="J195" s="95">
        <v>22.914300000000001</v>
      </c>
      <c r="K195" s="73"/>
      <c r="L195" s="73"/>
      <c r="M195" s="73"/>
      <c r="N195" s="73"/>
      <c r="O195" s="73"/>
      <c r="P195" s="73"/>
      <c r="Q195" s="73"/>
      <c r="R195" s="73"/>
      <c r="S195" s="73">
        <f t="shared" si="21"/>
        <v>110.07848</v>
      </c>
      <c r="T195" s="73">
        <f t="shared" si="22"/>
        <v>9880.6715199999962</v>
      </c>
      <c r="U195" s="74">
        <f t="shared" si="26"/>
        <v>1.1018039686710212E-2</v>
      </c>
    </row>
    <row r="196" spans="1:21" ht="15.45" customHeight="1" x14ac:dyDescent="0.3">
      <c r="A196" s="70" t="s">
        <v>30</v>
      </c>
      <c r="B196" s="72" t="s">
        <v>34</v>
      </c>
      <c r="C196" s="72" t="s">
        <v>100</v>
      </c>
      <c r="D196" s="83" t="s">
        <v>24</v>
      </c>
      <c r="E196" s="56" t="s">
        <v>78</v>
      </c>
      <c r="F196" s="94">
        <v>244722.45000000039</v>
      </c>
      <c r="G196" s="94">
        <v>1768.8624</v>
      </c>
      <c r="H196" s="95">
        <v>1984.198560000001</v>
      </c>
      <c r="I196" s="95">
        <v>2316.8891199999998</v>
      </c>
      <c r="J196" s="95">
        <v>1856.5264199999999</v>
      </c>
      <c r="K196" s="73"/>
      <c r="L196" s="73"/>
      <c r="M196" s="73"/>
      <c r="N196" s="73"/>
      <c r="O196" s="73"/>
      <c r="P196" s="73"/>
      <c r="Q196" s="73"/>
      <c r="R196" s="73"/>
      <c r="S196" s="73">
        <f t="shared" si="21"/>
        <v>7926.4765000000007</v>
      </c>
      <c r="T196" s="73">
        <f t="shared" si="22"/>
        <v>236795.9735000004</v>
      </c>
      <c r="U196" s="74">
        <f t="shared" si="26"/>
        <v>3.2389658161725614E-2</v>
      </c>
    </row>
    <row r="197" spans="1:21" ht="15.45" customHeight="1" x14ac:dyDescent="0.3">
      <c r="A197" s="70" t="s">
        <v>30</v>
      </c>
      <c r="B197" s="72" t="s">
        <v>34</v>
      </c>
      <c r="C197" s="72" t="s">
        <v>100</v>
      </c>
      <c r="D197" s="83" t="s">
        <v>25</v>
      </c>
      <c r="E197" s="56" t="s">
        <v>79</v>
      </c>
      <c r="F197" s="94">
        <v>19599.249999999931</v>
      </c>
      <c r="G197" s="94">
        <v>103.79894</v>
      </c>
      <c r="H197" s="95">
        <v>20.506420000000009</v>
      </c>
      <c r="I197" s="95">
        <v>37.323880000000003</v>
      </c>
      <c r="J197" s="95">
        <v>675.16791999999975</v>
      </c>
      <c r="K197" s="73"/>
      <c r="L197" s="73"/>
      <c r="M197" s="73"/>
      <c r="N197" s="73"/>
      <c r="O197" s="73"/>
      <c r="P197" s="73"/>
      <c r="Q197" s="73"/>
      <c r="R197" s="73"/>
      <c r="S197" s="73">
        <f t="shared" si="21"/>
        <v>836.79715999999974</v>
      </c>
      <c r="T197" s="73">
        <f t="shared" si="22"/>
        <v>18762.452839999933</v>
      </c>
      <c r="U197" s="74">
        <f t="shared" si="26"/>
        <v>4.2695366404326834E-2</v>
      </c>
    </row>
    <row r="198" spans="1:21" s="76" customFormat="1" ht="15.45" customHeight="1" x14ac:dyDescent="0.3">
      <c r="A198" s="66" t="s">
        <v>31</v>
      </c>
      <c r="B198" s="65" t="s">
        <v>54</v>
      </c>
      <c r="C198" s="75"/>
      <c r="D198" s="87"/>
      <c r="E198" s="88"/>
      <c r="F198" s="93">
        <f>SUM(F199:F225)</f>
        <v>9434515.3350571245</v>
      </c>
      <c r="G198" s="93">
        <f>SUM(G199:G225)</f>
        <v>574380.80549999978</v>
      </c>
      <c r="H198" s="93">
        <f t="shared" ref="H198:R198" si="30">SUM(H199:H225)</f>
        <v>626222.55475000001</v>
      </c>
      <c r="I198" s="93">
        <f t="shared" si="30"/>
        <v>770698.55499585287</v>
      </c>
      <c r="J198" s="93">
        <f t="shared" si="30"/>
        <v>742706.41599999997</v>
      </c>
      <c r="K198" s="58">
        <f t="shared" si="30"/>
        <v>0</v>
      </c>
      <c r="L198" s="58">
        <f t="shared" si="30"/>
        <v>0</v>
      </c>
      <c r="M198" s="58">
        <f t="shared" si="30"/>
        <v>0</v>
      </c>
      <c r="N198" s="58">
        <f t="shared" si="30"/>
        <v>0</v>
      </c>
      <c r="O198" s="58">
        <f t="shared" si="30"/>
        <v>0</v>
      </c>
      <c r="P198" s="58">
        <f t="shared" si="30"/>
        <v>0</v>
      </c>
      <c r="Q198" s="58">
        <f t="shared" si="30"/>
        <v>0</v>
      </c>
      <c r="R198" s="58">
        <f t="shared" si="30"/>
        <v>0</v>
      </c>
      <c r="S198" s="78">
        <f t="shared" si="21"/>
        <v>2714008.3312458526</v>
      </c>
      <c r="T198" s="78">
        <f t="shared" si="22"/>
        <v>6720507.0038112719</v>
      </c>
      <c r="U198" s="79">
        <f t="shared" si="26"/>
        <v>0.28766801842602757</v>
      </c>
    </row>
    <row r="199" spans="1:21" ht="15.45" customHeight="1" x14ac:dyDescent="0.3">
      <c r="A199" s="70" t="s">
        <v>31</v>
      </c>
      <c r="B199" s="71" t="s">
        <v>33</v>
      </c>
      <c r="C199" s="72" t="s">
        <v>100</v>
      </c>
      <c r="D199" s="83" t="s">
        <v>2</v>
      </c>
      <c r="E199" s="71" t="s">
        <v>55</v>
      </c>
      <c r="F199" s="94">
        <v>319397.68999999989</v>
      </c>
      <c r="G199" s="94">
        <v>0</v>
      </c>
      <c r="H199" s="95">
        <v>0</v>
      </c>
      <c r="I199" s="95">
        <v>6552.8430000000008</v>
      </c>
      <c r="J199" s="95">
        <v>88599.967500000013</v>
      </c>
      <c r="K199" s="73"/>
      <c r="L199" s="73"/>
      <c r="M199" s="73"/>
      <c r="N199" s="73"/>
      <c r="O199" s="73"/>
      <c r="P199" s="73"/>
      <c r="Q199" s="73"/>
      <c r="R199" s="73"/>
      <c r="S199" s="73">
        <f t="shared" si="21"/>
        <v>95152.810500000021</v>
      </c>
      <c r="T199" s="73">
        <f t="shared" si="22"/>
        <v>224244.87949999986</v>
      </c>
      <c r="U199" s="74">
        <f t="shared" si="26"/>
        <v>0.29791327075659207</v>
      </c>
    </row>
    <row r="200" spans="1:21" ht="15.45" customHeight="1" x14ac:dyDescent="0.3">
      <c r="A200" s="70" t="s">
        <v>31</v>
      </c>
      <c r="B200" s="71" t="s">
        <v>33</v>
      </c>
      <c r="C200" s="72" t="s">
        <v>100</v>
      </c>
      <c r="D200" s="83" t="s">
        <v>3</v>
      </c>
      <c r="E200" s="56" t="s">
        <v>56</v>
      </c>
      <c r="F200" s="94">
        <v>27399.999999999989</v>
      </c>
      <c r="G200" s="94">
        <v>0</v>
      </c>
      <c r="H200" s="95">
        <v>0</v>
      </c>
      <c r="I200" s="95">
        <v>0</v>
      </c>
      <c r="J200" s="95">
        <v>0</v>
      </c>
      <c r="K200" s="73"/>
      <c r="L200" s="73"/>
      <c r="M200" s="73"/>
      <c r="N200" s="73"/>
      <c r="O200" s="73"/>
      <c r="P200" s="73"/>
      <c r="Q200" s="73"/>
      <c r="R200" s="73"/>
      <c r="S200" s="73">
        <f t="shared" si="21"/>
        <v>0</v>
      </c>
      <c r="T200" s="73">
        <f t="shared" si="22"/>
        <v>27399.999999999989</v>
      </c>
      <c r="U200" s="74">
        <f t="shared" si="26"/>
        <v>0</v>
      </c>
    </row>
    <row r="201" spans="1:21" ht="15.45" customHeight="1" x14ac:dyDescent="0.3">
      <c r="A201" s="70" t="s">
        <v>31</v>
      </c>
      <c r="B201" s="71" t="s">
        <v>33</v>
      </c>
      <c r="C201" s="72" t="s">
        <v>100</v>
      </c>
      <c r="D201" s="83">
        <v>1551</v>
      </c>
      <c r="E201" s="56" t="s">
        <v>57</v>
      </c>
      <c r="F201" s="94">
        <v>760400.77636112401</v>
      </c>
      <c r="G201" s="94">
        <v>0</v>
      </c>
      <c r="H201" s="95">
        <v>0</v>
      </c>
      <c r="I201" s="95">
        <v>51862.231995852941</v>
      </c>
      <c r="J201" s="95">
        <v>0</v>
      </c>
      <c r="K201" s="73"/>
      <c r="L201" s="73"/>
      <c r="M201" s="73"/>
      <c r="N201" s="73"/>
      <c r="O201" s="73"/>
      <c r="P201" s="73"/>
      <c r="Q201" s="73"/>
      <c r="R201" s="73"/>
      <c r="S201" s="73">
        <f t="shared" si="21"/>
        <v>51862.231995852941</v>
      </c>
      <c r="T201" s="73">
        <f t="shared" si="22"/>
        <v>708538.54436527111</v>
      </c>
      <c r="U201" s="74">
        <f t="shared" si="26"/>
        <v>6.8203812526386617E-2</v>
      </c>
    </row>
    <row r="202" spans="1:21" ht="15.45" customHeight="1" x14ac:dyDescent="0.3">
      <c r="A202" s="70" t="s">
        <v>31</v>
      </c>
      <c r="B202" s="71" t="s">
        <v>33</v>
      </c>
      <c r="C202" s="72" t="s">
        <v>100</v>
      </c>
      <c r="D202" s="56">
        <v>1560</v>
      </c>
      <c r="E202" s="83" t="s">
        <v>84</v>
      </c>
      <c r="F202" s="94"/>
      <c r="G202" s="94">
        <v>1937.34475</v>
      </c>
      <c r="H202" s="95"/>
      <c r="I202" s="95"/>
      <c r="J202" s="95">
        <v>7850.7000000000007</v>
      </c>
      <c r="K202" s="73"/>
      <c r="L202" s="73"/>
      <c r="M202" s="73"/>
      <c r="N202" s="73"/>
      <c r="O202" s="73"/>
      <c r="P202" s="73"/>
      <c r="Q202" s="73"/>
      <c r="R202" s="73"/>
      <c r="S202" s="73">
        <f t="shared" ref="S202" si="31">SUM(G202:R202)</f>
        <v>9788.0447500000009</v>
      </c>
      <c r="T202" s="73">
        <f t="shared" ref="T202" si="32">F202-S202</f>
        <v>-9788.0447500000009</v>
      </c>
      <c r="U202" s="74"/>
    </row>
    <row r="203" spans="1:21" ht="15.45" customHeight="1" x14ac:dyDescent="0.3">
      <c r="A203" s="70" t="s">
        <v>31</v>
      </c>
      <c r="B203" s="72" t="s">
        <v>34</v>
      </c>
      <c r="C203" s="72" t="s">
        <v>100</v>
      </c>
      <c r="D203" s="83" t="s">
        <v>96</v>
      </c>
      <c r="E203" s="54" t="s">
        <v>101</v>
      </c>
      <c r="F203" s="94">
        <v>2740</v>
      </c>
      <c r="G203" s="94">
        <v>0</v>
      </c>
      <c r="H203" s="95">
        <v>0</v>
      </c>
      <c r="I203" s="95">
        <v>0</v>
      </c>
      <c r="J203" s="95">
        <v>0</v>
      </c>
      <c r="K203" s="73"/>
      <c r="L203" s="73"/>
      <c r="M203" s="73"/>
      <c r="N203" s="73"/>
      <c r="O203" s="73"/>
      <c r="P203" s="73"/>
      <c r="Q203" s="73"/>
      <c r="R203" s="73"/>
      <c r="S203" s="73">
        <f t="shared" si="21"/>
        <v>0</v>
      </c>
      <c r="T203" s="73">
        <f t="shared" si="22"/>
        <v>2740</v>
      </c>
      <c r="U203" s="74">
        <f t="shared" si="26"/>
        <v>0</v>
      </c>
    </row>
    <row r="204" spans="1:21" ht="15.45" customHeight="1" x14ac:dyDescent="0.3">
      <c r="A204" s="70" t="s">
        <v>31</v>
      </c>
      <c r="B204" s="72" t="s">
        <v>34</v>
      </c>
      <c r="C204" s="72" t="s">
        <v>100</v>
      </c>
      <c r="D204" s="83" t="s">
        <v>4</v>
      </c>
      <c r="E204" s="56" t="s">
        <v>58</v>
      </c>
      <c r="F204" s="94">
        <v>1091240.071999999</v>
      </c>
      <c r="G204" s="94">
        <v>94373.866250000006</v>
      </c>
      <c r="H204" s="95">
        <v>99254.43299999999</v>
      </c>
      <c r="I204" s="95">
        <v>103979.27425</v>
      </c>
      <c r="J204" s="95">
        <v>107713.69500000001</v>
      </c>
      <c r="K204" s="73"/>
      <c r="L204" s="73"/>
      <c r="M204" s="73"/>
      <c r="N204" s="73"/>
      <c r="O204" s="73"/>
      <c r="P204" s="73"/>
      <c r="Q204" s="73"/>
      <c r="R204" s="73"/>
      <c r="S204" s="73">
        <f t="shared" si="21"/>
        <v>405321.26850000001</v>
      </c>
      <c r="T204" s="73">
        <f t="shared" si="22"/>
        <v>685918.80349999899</v>
      </c>
      <c r="U204" s="74">
        <f t="shared" si="26"/>
        <v>0.37143180396329911</v>
      </c>
    </row>
    <row r="205" spans="1:21" ht="15.45" customHeight="1" x14ac:dyDescent="0.3">
      <c r="A205" s="70" t="s">
        <v>31</v>
      </c>
      <c r="B205" s="72" t="s">
        <v>34</v>
      </c>
      <c r="C205" s="72" t="s">
        <v>100</v>
      </c>
      <c r="D205" s="83" t="s">
        <v>5</v>
      </c>
      <c r="E205" s="56" t="s">
        <v>59</v>
      </c>
      <c r="F205" s="94">
        <v>1829177.6939999999</v>
      </c>
      <c r="G205" s="94">
        <v>132525.2115</v>
      </c>
      <c r="H205" s="95">
        <v>139132.378</v>
      </c>
      <c r="I205" s="95">
        <v>140618.6925</v>
      </c>
      <c r="J205" s="95">
        <v>146959.05674999999</v>
      </c>
      <c r="K205" s="73"/>
      <c r="L205" s="73"/>
      <c r="M205" s="73"/>
      <c r="N205" s="73"/>
      <c r="O205" s="73"/>
      <c r="P205" s="73"/>
      <c r="Q205" s="73"/>
      <c r="R205" s="73"/>
      <c r="S205" s="73">
        <f t="shared" si="21"/>
        <v>559235.33875</v>
      </c>
      <c r="T205" s="73">
        <f t="shared" si="22"/>
        <v>1269942.35525</v>
      </c>
      <c r="U205" s="74">
        <f t="shared" si="26"/>
        <v>0.30573046051478914</v>
      </c>
    </row>
    <row r="206" spans="1:21" ht="15.45" customHeight="1" x14ac:dyDescent="0.3">
      <c r="A206" s="70" t="s">
        <v>31</v>
      </c>
      <c r="B206" s="72" t="s">
        <v>34</v>
      </c>
      <c r="C206" s="72" t="s">
        <v>100</v>
      </c>
      <c r="D206" s="83" t="s">
        <v>6</v>
      </c>
      <c r="E206" s="56" t="s">
        <v>60</v>
      </c>
      <c r="F206" s="94">
        <v>91289.127999999982</v>
      </c>
      <c r="G206" s="94">
        <v>6377.2000000000007</v>
      </c>
      <c r="H206" s="95">
        <v>7676.25</v>
      </c>
      <c r="I206" s="95">
        <v>7162.6</v>
      </c>
      <c r="J206" s="95">
        <v>8387.7375000000011</v>
      </c>
      <c r="K206" s="73"/>
      <c r="L206" s="73"/>
      <c r="M206" s="73"/>
      <c r="N206" s="73"/>
      <c r="O206" s="73"/>
      <c r="P206" s="73"/>
      <c r="Q206" s="73"/>
      <c r="R206" s="73"/>
      <c r="S206" s="73">
        <f t="shared" si="21"/>
        <v>29603.787500000006</v>
      </c>
      <c r="T206" s="73">
        <f t="shared" si="22"/>
        <v>61685.340499999977</v>
      </c>
      <c r="U206" s="74">
        <f t="shared" si="26"/>
        <v>0.32428601465006884</v>
      </c>
    </row>
    <row r="207" spans="1:21" ht="15.45" customHeight="1" x14ac:dyDescent="0.3">
      <c r="A207" s="70" t="s">
        <v>31</v>
      </c>
      <c r="B207" s="72" t="s">
        <v>34</v>
      </c>
      <c r="C207" s="72" t="s">
        <v>100</v>
      </c>
      <c r="D207" s="83" t="s">
        <v>7</v>
      </c>
      <c r="E207" s="56" t="s">
        <v>61</v>
      </c>
      <c r="F207" s="94">
        <v>240895.86800000019</v>
      </c>
      <c r="G207" s="94">
        <v>776.32500000000005</v>
      </c>
      <c r="H207" s="95">
        <v>1547.125</v>
      </c>
      <c r="I207" s="95">
        <v>616.82500000000016</v>
      </c>
      <c r="J207" s="95">
        <v>8787.0749999999989</v>
      </c>
      <c r="K207" s="73"/>
      <c r="L207" s="73"/>
      <c r="M207" s="73"/>
      <c r="N207" s="73"/>
      <c r="O207" s="73"/>
      <c r="P207" s="73"/>
      <c r="Q207" s="73"/>
      <c r="R207" s="73"/>
      <c r="S207" s="73">
        <f t="shared" si="21"/>
        <v>11727.349999999999</v>
      </c>
      <c r="T207" s="73">
        <f t="shared" si="22"/>
        <v>229168.51800000019</v>
      </c>
      <c r="U207" s="74">
        <f t="shared" si="26"/>
        <v>4.8682238086375104E-2</v>
      </c>
    </row>
    <row r="208" spans="1:21" ht="15.45" customHeight="1" x14ac:dyDescent="0.3">
      <c r="A208" s="70" t="s">
        <v>31</v>
      </c>
      <c r="B208" s="72" t="s">
        <v>34</v>
      </c>
      <c r="C208" s="72" t="s">
        <v>100</v>
      </c>
      <c r="D208" s="83" t="s">
        <v>8</v>
      </c>
      <c r="E208" s="56" t="s">
        <v>62</v>
      </c>
      <c r="F208" s="94">
        <v>13343.80000000005</v>
      </c>
      <c r="G208" s="94">
        <v>1434.367</v>
      </c>
      <c r="H208" s="95">
        <v>708.66050000000018</v>
      </c>
      <c r="I208" s="95">
        <v>926.65575000000035</v>
      </c>
      <c r="J208" s="95">
        <v>487.61349999999999</v>
      </c>
      <c r="K208" s="73"/>
      <c r="L208" s="73"/>
      <c r="M208" s="73"/>
      <c r="N208" s="73"/>
      <c r="O208" s="73"/>
      <c r="P208" s="73"/>
      <c r="Q208" s="73"/>
      <c r="R208" s="73"/>
      <c r="S208" s="73">
        <f t="shared" ref="S208:S253" si="33">SUM(G208:R208)</f>
        <v>3557.2967500000004</v>
      </c>
      <c r="T208" s="73">
        <f t="shared" ref="T208:T253" si="34">F208-S208</f>
        <v>9786.5032500000489</v>
      </c>
      <c r="U208" s="74">
        <f t="shared" si="26"/>
        <v>0.26658798468202366</v>
      </c>
    </row>
    <row r="209" spans="1:21" ht="15.45" customHeight="1" x14ac:dyDescent="0.3">
      <c r="A209" s="70" t="s">
        <v>31</v>
      </c>
      <c r="B209" s="72" t="s">
        <v>34</v>
      </c>
      <c r="C209" s="72" t="s">
        <v>100</v>
      </c>
      <c r="D209" s="83" t="s">
        <v>9</v>
      </c>
      <c r="E209" s="56" t="s">
        <v>63</v>
      </c>
      <c r="F209" s="94">
        <v>1092375.0906959979</v>
      </c>
      <c r="G209" s="94">
        <v>80894.093999999983</v>
      </c>
      <c r="H209" s="95">
        <v>85299.125250000012</v>
      </c>
      <c r="I209" s="95">
        <v>86853.398000000045</v>
      </c>
      <c r="J209" s="95">
        <v>90467.527500000026</v>
      </c>
      <c r="K209" s="73"/>
      <c r="L209" s="73"/>
      <c r="M209" s="73"/>
      <c r="N209" s="73"/>
      <c r="O209" s="73"/>
      <c r="P209" s="73"/>
      <c r="Q209" s="73"/>
      <c r="R209" s="73"/>
      <c r="S209" s="73">
        <f t="shared" si="33"/>
        <v>343514.14475000009</v>
      </c>
      <c r="T209" s="73">
        <f t="shared" si="34"/>
        <v>748860.94594599784</v>
      </c>
      <c r="U209" s="74">
        <f t="shared" si="26"/>
        <v>0.31446537702643224</v>
      </c>
    </row>
    <row r="210" spans="1:21" ht="15.45" customHeight="1" x14ac:dyDescent="0.3">
      <c r="A210" s="70" t="s">
        <v>31</v>
      </c>
      <c r="B210" s="72" t="s">
        <v>34</v>
      </c>
      <c r="C210" s="72" t="s">
        <v>100</v>
      </c>
      <c r="D210" s="83" t="s">
        <v>10</v>
      </c>
      <c r="E210" s="56" t="s">
        <v>64</v>
      </c>
      <c r="F210" s="94">
        <v>289289.19999999931</v>
      </c>
      <c r="G210" s="94">
        <v>22948.441999999999</v>
      </c>
      <c r="H210" s="95">
        <v>23350.48775</v>
      </c>
      <c r="I210" s="95">
        <v>24130.51750000002</v>
      </c>
      <c r="J210" s="95">
        <v>23829.857499999991</v>
      </c>
      <c r="K210" s="73"/>
      <c r="L210" s="73"/>
      <c r="M210" s="73"/>
      <c r="N210" s="73"/>
      <c r="O210" s="73"/>
      <c r="P210" s="73"/>
      <c r="Q210" s="73"/>
      <c r="R210" s="73"/>
      <c r="S210" s="73">
        <f t="shared" si="33"/>
        <v>94259.30475000001</v>
      </c>
      <c r="T210" s="73">
        <f t="shared" si="34"/>
        <v>195029.8952499993</v>
      </c>
      <c r="U210" s="74">
        <f t="shared" si="26"/>
        <v>0.32583070764480748</v>
      </c>
    </row>
    <row r="211" spans="1:21" ht="15.45" customHeight="1" x14ac:dyDescent="0.3">
      <c r="A211" s="70" t="s">
        <v>31</v>
      </c>
      <c r="B211" s="72" t="s">
        <v>34</v>
      </c>
      <c r="C211" s="72" t="s">
        <v>100</v>
      </c>
      <c r="D211" s="83" t="s">
        <v>11</v>
      </c>
      <c r="E211" s="56" t="s">
        <v>65</v>
      </c>
      <c r="F211" s="94">
        <v>37357.159999999967</v>
      </c>
      <c r="G211" s="94">
        <v>2924.0639999999999</v>
      </c>
      <c r="H211" s="95">
        <v>1399.0487499999999</v>
      </c>
      <c r="I211" s="95">
        <v>661.80675000000019</v>
      </c>
      <c r="J211" s="95">
        <v>1686.8197500000001</v>
      </c>
      <c r="K211" s="73"/>
      <c r="L211" s="73"/>
      <c r="M211" s="73"/>
      <c r="N211" s="73"/>
      <c r="O211" s="73"/>
      <c r="P211" s="73"/>
      <c r="Q211" s="73"/>
      <c r="R211" s="73"/>
      <c r="S211" s="73">
        <f t="shared" si="33"/>
        <v>6671.7392500000005</v>
      </c>
      <c r="T211" s="73">
        <f t="shared" si="34"/>
        <v>30685.420749999968</v>
      </c>
      <c r="U211" s="74">
        <f t="shared" si="26"/>
        <v>0.17859332053079</v>
      </c>
    </row>
    <row r="212" spans="1:21" ht="15.45" customHeight="1" x14ac:dyDescent="0.3">
      <c r="A212" s="70" t="s">
        <v>31</v>
      </c>
      <c r="B212" s="72" t="s">
        <v>34</v>
      </c>
      <c r="C212" s="72" t="s">
        <v>100</v>
      </c>
      <c r="D212" s="83" t="s">
        <v>12</v>
      </c>
      <c r="E212" s="56" t="s">
        <v>66</v>
      </c>
      <c r="F212" s="94">
        <v>19892.400000000009</v>
      </c>
      <c r="G212" s="94">
        <v>1780.239</v>
      </c>
      <c r="H212" s="95">
        <v>2515.3932500000001</v>
      </c>
      <c r="I212" s="95">
        <v>3112.578</v>
      </c>
      <c r="J212" s="95">
        <v>2464.7425000000012</v>
      </c>
      <c r="K212" s="73"/>
      <c r="L212" s="73"/>
      <c r="M212" s="73"/>
      <c r="N212" s="73"/>
      <c r="O212" s="73"/>
      <c r="P212" s="73"/>
      <c r="Q212" s="73"/>
      <c r="R212" s="73"/>
      <c r="S212" s="73">
        <f t="shared" si="33"/>
        <v>9872.9527500000004</v>
      </c>
      <c r="T212" s="73">
        <f t="shared" si="34"/>
        <v>10019.447250000008</v>
      </c>
      <c r="U212" s="74">
        <f t="shared" si="26"/>
        <v>0.49631782741147351</v>
      </c>
    </row>
    <row r="213" spans="1:21" ht="15.45" customHeight="1" x14ac:dyDescent="0.3">
      <c r="A213" s="70" t="s">
        <v>31</v>
      </c>
      <c r="B213" s="72" t="s">
        <v>34</v>
      </c>
      <c r="C213" s="72" t="s">
        <v>100</v>
      </c>
      <c r="D213" s="83" t="s">
        <v>13</v>
      </c>
      <c r="E213" s="56" t="s">
        <v>67</v>
      </c>
      <c r="F213" s="94">
        <v>881712.54600000149</v>
      </c>
      <c r="G213" s="94">
        <v>96315.488499999934</v>
      </c>
      <c r="H213" s="95">
        <v>85413.55624999998</v>
      </c>
      <c r="I213" s="95">
        <v>86561.376000000091</v>
      </c>
      <c r="J213" s="95">
        <v>47937.324750000022</v>
      </c>
      <c r="K213" s="73"/>
      <c r="L213" s="73"/>
      <c r="M213" s="73"/>
      <c r="N213" s="73"/>
      <c r="O213" s="73"/>
      <c r="P213" s="73"/>
      <c r="Q213" s="73"/>
      <c r="R213" s="73"/>
      <c r="S213" s="73">
        <f t="shared" si="33"/>
        <v>316227.74550000002</v>
      </c>
      <c r="T213" s="73">
        <f t="shared" si="34"/>
        <v>565484.80050000153</v>
      </c>
      <c r="U213" s="74">
        <f t="shared" si="26"/>
        <v>0.35865174759575158</v>
      </c>
    </row>
    <row r="214" spans="1:21" ht="15.45" customHeight="1" x14ac:dyDescent="0.3">
      <c r="A214" s="70" t="s">
        <v>31</v>
      </c>
      <c r="B214" s="72" t="s">
        <v>34</v>
      </c>
      <c r="C214" s="72" t="s">
        <v>100</v>
      </c>
      <c r="D214" s="83" t="s">
        <v>14</v>
      </c>
      <c r="E214" s="56" t="s">
        <v>68</v>
      </c>
      <c r="F214" s="94">
        <v>900361.26000000397</v>
      </c>
      <c r="G214" s="94">
        <v>55183.974750000001</v>
      </c>
      <c r="H214" s="95">
        <v>72353.782500000016</v>
      </c>
      <c r="I214" s="95">
        <v>80649.623750000028</v>
      </c>
      <c r="J214" s="95">
        <v>95413.038250000027</v>
      </c>
      <c r="K214" s="73"/>
      <c r="L214" s="73"/>
      <c r="M214" s="73"/>
      <c r="N214" s="73"/>
      <c r="O214" s="73"/>
      <c r="P214" s="73"/>
      <c r="Q214" s="73"/>
      <c r="R214" s="73"/>
      <c r="S214" s="73">
        <f t="shared" si="33"/>
        <v>303600.41925000009</v>
      </c>
      <c r="T214" s="73">
        <f t="shared" si="34"/>
        <v>596760.84075000393</v>
      </c>
      <c r="U214" s="74">
        <f t="shared" si="26"/>
        <v>0.3371984477097546</v>
      </c>
    </row>
    <row r="215" spans="1:21" ht="15.45" customHeight="1" x14ac:dyDescent="0.3">
      <c r="A215" s="70" t="s">
        <v>31</v>
      </c>
      <c r="B215" s="72" t="s">
        <v>34</v>
      </c>
      <c r="C215" s="72" t="s">
        <v>100</v>
      </c>
      <c r="D215" s="83" t="s">
        <v>15</v>
      </c>
      <c r="E215" s="56" t="s">
        <v>69</v>
      </c>
      <c r="F215" s="94">
        <v>251806.00000000009</v>
      </c>
      <c r="G215" s="94">
        <v>5274.8382500000016</v>
      </c>
      <c r="H215" s="95">
        <v>11033.137500000001</v>
      </c>
      <c r="I215" s="95">
        <v>17388.084999999988</v>
      </c>
      <c r="J215" s="95">
        <v>17243.446000000011</v>
      </c>
      <c r="K215" s="73"/>
      <c r="L215" s="73"/>
      <c r="M215" s="73"/>
      <c r="N215" s="73"/>
      <c r="O215" s="73"/>
      <c r="P215" s="73"/>
      <c r="Q215" s="73"/>
      <c r="R215" s="73"/>
      <c r="S215" s="73">
        <f t="shared" si="33"/>
        <v>50939.50675</v>
      </c>
      <c r="T215" s="73">
        <f t="shared" si="34"/>
        <v>200866.49325000009</v>
      </c>
      <c r="U215" s="74">
        <f t="shared" si="26"/>
        <v>0.2022966361008077</v>
      </c>
    </row>
    <row r="216" spans="1:21" ht="15.45" customHeight="1" x14ac:dyDescent="0.3">
      <c r="A216" s="70" t="s">
        <v>31</v>
      </c>
      <c r="B216" s="72" t="s">
        <v>34</v>
      </c>
      <c r="C216" s="72" t="s">
        <v>100</v>
      </c>
      <c r="D216" s="83" t="s">
        <v>16</v>
      </c>
      <c r="E216" s="56" t="s">
        <v>70</v>
      </c>
      <c r="F216" s="94">
        <v>173098.6779999999</v>
      </c>
      <c r="G216" s="94">
        <v>11800.254250000011</v>
      </c>
      <c r="H216" s="95">
        <v>10403.525</v>
      </c>
      <c r="I216" s="95">
        <v>14577.7065</v>
      </c>
      <c r="J216" s="95">
        <v>8314.7430000000022</v>
      </c>
      <c r="K216" s="73"/>
      <c r="L216" s="73"/>
      <c r="M216" s="73"/>
      <c r="N216" s="73"/>
      <c r="O216" s="73"/>
      <c r="P216" s="73"/>
      <c r="Q216" s="73"/>
      <c r="R216" s="73"/>
      <c r="S216" s="73">
        <f t="shared" si="33"/>
        <v>45096.228750000009</v>
      </c>
      <c r="T216" s="73">
        <f t="shared" si="34"/>
        <v>128002.44924999989</v>
      </c>
      <c r="U216" s="74">
        <f t="shared" si="26"/>
        <v>0.26052324183550402</v>
      </c>
    </row>
    <row r="217" spans="1:21" ht="15.45" customHeight="1" x14ac:dyDescent="0.3">
      <c r="A217" s="70" t="s">
        <v>31</v>
      </c>
      <c r="B217" s="72" t="s">
        <v>34</v>
      </c>
      <c r="C217" s="72" t="s">
        <v>100</v>
      </c>
      <c r="D217" s="83" t="s">
        <v>17</v>
      </c>
      <c r="E217" s="56" t="s">
        <v>71</v>
      </c>
      <c r="F217" s="94">
        <v>573473.7799999998</v>
      </c>
      <c r="G217" s="94">
        <v>25506.591</v>
      </c>
      <c r="H217" s="95">
        <v>29240.893000000011</v>
      </c>
      <c r="I217" s="95">
        <v>102330.1077500001</v>
      </c>
      <c r="J217" s="95">
        <v>31482.40475000002</v>
      </c>
      <c r="K217" s="73"/>
      <c r="L217" s="73"/>
      <c r="M217" s="73"/>
      <c r="N217" s="73"/>
      <c r="O217" s="73"/>
      <c r="P217" s="73"/>
      <c r="Q217" s="73"/>
      <c r="R217" s="73"/>
      <c r="S217" s="73">
        <f t="shared" si="33"/>
        <v>188559.99650000012</v>
      </c>
      <c r="T217" s="73">
        <f t="shared" si="34"/>
        <v>384913.78349999967</v>
      </c>
      <c r="U217" s="74">
        <f t="shared" ref="U217:U253" si="35">S217/F217</f>
        <v>0.32880316951892757</v>
      </c>
    </row>
    <row r="218" spans="1:21" ht="15.45" customHeight="1" x14ac:dyDescent="0.3">
      <c r="A218" s="70" t="s">
        <v>31</v>
      </c>
      <c r="B218" s="72" t="s">
        <v>34</v>
      </c>
      <c r="C218" s="72" t="s">
        <v>100</v>
      </c>
      <c r="D218" s="83" t="s">
        <v>18</v>
      </c>
      <c r="E218" s="56" t="s">
        <v>72</v>
      </c>
      <c r="F218" s="94">
        <v>33090.980000000083</v>
      </c>
      <c r="G218" s="94">
        <v>2722.6354999999999</v>
      </c>
      <c r="H218" s="95">
        <v>1670.9847500000001</v>
      </c>
      <c r="I218" s="95">
        <v>1721.0305000000001</v>
      </c>
      <c r="J218" s="95">
        <v>1507.65975</v>
      </c>
      <c r="K218" s="73"/>
      <c r="L218" s="73"/>
      <c r="M218" s="73"/>
      <c r="N218" s="73"/>
      <c r="O218" s="73"/>
      <c r="P218" s="73"/>
      <c r="Q218" s="73"/>
      <c r="R218" s="73"/>
      <c r="S218" s="73">
        <f t="shared" si="33"/>
        <v>7622.3104999999996</v>
      </c>
      <c r="T218" s="73">
        <f t="shared" si="34"/>
        <v>25468.669500000084</v>
      </c>
      <c r="U218" s="74">
        <f t="shared" si="35"/>
        <v>0.23034405448252002</v>
      </c>
    </row>
    <row r="219" spans="1:21" ht="15.45" customHeight="1" x14ac:dyDescent="0.3">
      <c r="A219" s="70" t="s">
        <v>31</v>
      </c>
      <c r="B219" s="72" t="s">
        <v>34</v>
      </c>
      <c r="C219" s="72" t="s">
        <v>100</v>
      </c>
      <c r="D219" s="83" t="s">
        <v>19</v>
      </c>
      <c r="E219" s="56" t="s">
        <v>73</v>
      </c>
      <c r="F219" s="94">
        <v>435657.25999999768</v>
      </c>
      <c r="G219" s="94">
        <v>13198.13025</v>
      </c>
      <c r="H219" s="95">
        <v>16377.15</v>
      </c>
      <c r="I219" s="95">
        <v>18375.408749999999</v>
      </c>
      <c r="J219" s="95">
        <v>21933.102500000012</v>
      </c>
      <c r="K219" s="73"/>
      <c r="L219" s="73"/>
      <c r="M219" s="73"/>
      <c r="N219" s="73"/>
      <c r="O219" s="73"/>
      <c r="P219" s="73"/>
      <c r="Q219" s="73"/>
      <c r="R219" s="73"/>
      <c r="S219" s="73">
        <f t="shared" si="33"/>
        <v>69883.791500000007</v>
      </c>
      <c r="T219" s="73">
        <f t="shared" si="34"/>
        <v>365773.46849999769</v>
      </c>
      <c r="U219" s="74">
        <f t="shared" si="35"/>
        <v>0.16041002392568962</v>
      </c>
    </row>
    <row r="220" spans="1:21" ht="15.45" customHeight="1" x14ac:dyDescent="0.3">
      <c r="A220" s="70" t="s">
        <v>31</v>
      </c>
      <c r="B220" s="72" t="s">
        <v>34</v>
      </c>
      <c r="C220" s="72" t="s">
        <v>100</v>
      </c>
      <c r="D220" s="83" t="s">
        <v>20</v>
      </c>
      <c r="E220" s="56" t="s">
        <v>74</v>
      </c>
      <c r="F220" s="94">
        <v>52060</v>
      </c>
      <c r="G220" s="94">
        <v>5436.7142500000009</v>
      </c>
      <c r="H220" s="95">
        <v>3404.9427500000011</v>
      </c>
      <c r="I220" s="95">
        <v>592.5920000000001</v>
      </c>
      <c r="J220" s="95">
        <v>420.7170000000001</v>
      </c>
      <c r="K220" s="73"/>
      <c r="L220" s="73"/>
      <c r="M220" s="73"/>
      <c r="N220" s="73"/>
      <c r="O220" s="73"/>
      <c r="P220" s="73"/>
      <c r="Q220" s="73"/>
      <c r="R220" s="73"/>
      <c r="S220" s="73">
        <f t="shared" si="33"/>
        <v>9854.966000000004</v>
      </c>
      <c r="T220" s="73">
        <f t="shared" si="34"/>
        <v>42205.034</v>
      </c>
      <c r="U220" s="74">
        <f t="shared" si="35"/>
        <v>0.18930015366884373</v>
      </c>
    </row>
    <row r="221" spans="1:21" ht="15.45" customHeight="1" x14ac:dyDescent="0.3">
      <c r="A221" s="70" t="s">
        <v>31</v>
      </c>
      <c r="B221" s="72" t="s">
        <v>34</v>
      </c>
      <c r="C221" s="72" t="s">
        <v>100</v>
      </c>
      <c r="D221" s="83" t="s">
        <v>21</v>
      </c>
      <c r="E221" s="56" t="s">
        <v>75</v>
      </c>
      <c r="F221" s="94">
        <v>26304</v>
      </c>
      <c r="G221" s="94">
        <v>119.35</v>
      </c>
      <c r="H221" s="95">
        <v>3723.8602500000002</v>
      </c>
      <c r="I221" s="95">
        <v>1239.5817500000001</v>
      </c>
      <c r="J221" s="95">
        <v>11891.096250000001</v>
      </c>
      <c r="K221" s="73"/>
      <c r="L221" s="73"/>
      <c r="M221" s="73"/>
      <c r="N221" s="73"/>
      <c r="O221" s="73"/>
      <c r="P221" s="73"/>
      <c r="Q221" s="73"/>
      <c r="R221" s="73"/>
      <c r="S221" s="73">
        <f t="shared" si="33"/>
        <v>16973.88825</v>
      </c>
      <c r="T221" s="73">
        <f t="shared" si="34"/>
        <v>9330.11175</v>
      </c>
      <c r="U221" s="74">
        <f t="shared" si="35"/>
        <v>0.64529684648722629</v>
      </c>
    </row>
    <row r="222" spans="1:21" ht="15.45" customHeight="1" x14ac:dyDescent="0.3">
      <c r="A222" s="70" t="s">
        <v>31</v>
      </c>
      <c r="B222" s="72" t="s">
        <v>34</v>
      </c>
      <c r="C222" s="72" t="s">
        <v>100</v>
      </c>
      <c r="D222" s="83" t="s">
        <v>22</v>
      </c>
      <c r="E222" s="56" t="s">
        <v>76</v>
      </c>
      <c r="F222" s="94">
        <v>34976.10000000002</v>
      </c>
      <c r="G222" s="94">
        <v>912.90100000000007</v>
      </c>
      <c r="H222" s="95">
        <v>18145.032749999998</v>
      </c>
      <c r="I222" s="95">
        <v>4185.6387500000001</v>
      </c>
      <c r="J222" s="95">
        <v>1965.8795</v>
      </c>
      <c r="K222" s="73"/>
      <c r="L222" s="73"/>
      <c r="M222" s="73"/>
      <c r="N222" s="73"/>
      <c r="O222" s="73"/>
      <c r="P222" s="73"/>
      <c r="Q222" s="73"/>
      <c r="R222" s="73"/>
      <c r="S222" s="73">
        <f t="shared" si="33"/>
        <v>25209.452000000001</v>
      </c>
      <c r="T222" s="73">
        <f t="shared" si="34"/>
        <v>9766.6480000000192</v>
      </c>
      <c r="U222" s="74">
        <f t="shared" si="35"/>
        <v>0.72076223478318013</v>
      </c>
    </row>
    <row r="223" spans="1:21" ht="15.45" customHeight="1" x14ac:dyDescent="0.3">
      <c r="A223" s="70" t="s">
        <v>31</v>
      </c>
      <c r="B223" s="72" t="s">
        <v>34</v>
      </c>
      <c r="C223" s="72" t="s">
        <v>100</v>
      </c>
      <c r="D223" s="83" t="s">
        <v>23</v>
      </c>
      <c r="E223" s="56" t="s">
        <v>77</v>
      </c>
      <c r="F223" s="94">
        <v>9954.420000000011</v>
      </c>
      <c r="G223" s="94">
        <v>172.66524999999999</v>
      </c>
      <c r="H223" s="95">
        <v>211.1765</v>
      </c>
      <c r="I223" s="95">
        <v>133.1275</v>
      </c>
      <c r="J223" s="95">
        <v>185.33625000000009</v>
      </c>
      <c r="K223" s="73"/>
      <c r="L223" s="73"/>
      <c r="M223" s="73"/>
      <c r="N223" s="73"/>
      <c r="O223" s="73"/>
      <c r="P223" s="73"/>
      <c r="Q223" s="73"/>
      <c r="R223" s="73"/>
      <c r="S223" s="73">
        <f t="shared" si="33"/>
        <v>702.30550000000005</v>
      </c>
      <c r="T223" s="73">
        <f t="shared" si="34"/>
        <v>9252.1145000000106</v>
      </c>
      <c r="U223" s="74">
        <f t="shared" si="35"/>
        <v>7.0552126593010869E-2</v>
      </c>
    </row>
    <row r="224" spans="1:21" ht="15.45" customHeight="1" x14ac:dyDescent="0.3">
      <c r="A224" s="70" t="s">
        <v>31</v>
      </c>
      <c r="B224" s="72" t="s">
        <v>34</v>
      </c>
      <c r="C224" s="72" t="s">
        <v>100</v>
      </c>
      <c r="D224" s="83" t="s">
        <v>24</v>
      </c>
      <c r="E224" s="56" t="s">
        <v>78</v>
      </c>
      <c r="F224" s="94">
        <v>227693.45200000051</v>
      </c>
      <c r="G224" s="94">
        <v>10926.55875</v>
      </c>
      <c r="H224" s="95">
        <v>13195.751249999999</v>
      </c>
      <c r="I224" s="95">
        <v>16196.36974999998</v>
      </c>
      <c r="J224" s="95">
        <v>11715.958500000001</v>
      </c>
      <c r="K224" s="73"/>
      <c r="L224" s="73"/>
      <c r="M224" s="73"/>
      <c r="N224" s="73"/>
      <c r="O224" s="73"/>
      <c r="P224" s="73"/>
      <c r="Q224" s="73"/>
      <c r="R224" s="73"/>
      <c r="S224" s="73">
        <f t="shared" si="33"/>
        <v>52034.638249999982</v>
      </c>
      <c r="T224" s="73">
        <f t="shared" si="34"/>
        <v>175658.81375000053</v>
      </c>
      <c r="U224" s="74">
        <f t="shared" si="35"/>
        <v>0.22852935731326987</v>
      </c>
    </row>
    <row r="225" spans="1:21" ht="15.45" customHeight="1" x14ac:dyDescent="0.3">
      <c r="A225" s="70" t="s">
        <v>31</v>
      </c>
      <c r="B225" s="72" t="s">
        <v>34</v>
      </c>
      <c r="C225" s="72" t="s">
        <v>100</v>
      </c>
      <c r="D225" s="83" t="s">
        <v>25</v>
      </c>
      <c r="E225" s="56" t="s">
        <v>79</v>
      </c>
      <c r="F225" s="94">
        <v>19527.979999999909</v>
      </c>
      <c r="G225" s="94">
        <v>839.55025000000023</v>
      </c>
      <c r="H225" s="95">
        <v>165.86075</v>
      </c>
      <c r="I225" s="95">
        <v>270.48425000000009</v>
      </c>
      <c r="J225" s="95">
        <v>5460.9170000000013</v>
      </c>
      <c r="K225" s="73"/>
      <c r="L225" s="73"/>
      <c r="M225" s="73"/>
      <c r="N225" s="73"/>
      <c r="O225" s="73"/>
      <c r="P225" s="73"/>
      <c r="Q225" s="73"/>
      <c r="R225" s="73"/>
      <c r="S225" s="73">
        <f t="shared" si="33"/>
        <v>6736.8122500000018</v>
      </c>
      <c r="T225" s="73">
        <f t="shared" si="34"/>
        <v>12791.167749999906</v>
      </c>
      <c r="U225" s="74">
        <f t="shared" si="35"/>
        <v>0.34498254555770919</v>
      </c>
    </row>
    <row r="226" spans="1:21" s="76" customFormat="1" ht="15.45" customHeight="1" x14ac:dyDescent="0.3">
      <c r="A226" s="66" t="s">
        <v>32</v>
      </c>
      <c r="B226" s="65" t="s">
        <v>54</v>
      </c>
      <c r="C226" s="75"/>
      <c r="D226" s="87"/>
      <c r="E226" s="88"/>
      <c r="F226" s="93">
        <f>SUM(F227:F253)</f>
        <v>8435971.7412001416</v>
      </c>
      <c r="G226" s="93">
        <f>SUM(G227:G253)</f>
        <v>497351.61209999997</v>
      </c>
      <c r="H226" s="93">
        <f t="shared" ref="H226:R226" si="36">SUM(H227:H253)</f>
        <v>545660.97424999985</v>
      </c>
      <c r="I226" s="93">
        <f t="shared" si="36"/>
        <v>683740.34359232627</v>
      </c>
      <c r="J226" s="93">
        <f t="shared" si="36"/>
        <v>647527.56180000002</v>
      </c>
      <c r="K226" s="58">
        <f t="shared" si="36"/>
        <v>0</v>
      </c>
      <c r="L226" s="58">
        <f t="shared" si="36"/>
        <v>0</v>
      </c>
      <c r="M226" s="58">
        <f t="shared" si="36"/>
        <v>0</v>
      </c>
      <c r="N226" s="58">
        <f t="shared" si="36"/>
        <v>0</v>
      </c>
      <c r="O226" s="58">
        <f t="shared" si="36"/>
        <v>0</v>
      </c>
      <c r="P226" s="58">
        <f t="shared" si="36"/>
        <v>0</v>
      </c>
      <c r="Q226" s="58">
        <f t="shared" si="36"/>
        <v>0</v>
      </c>
      <c r="R226" s="58">
        <f t="shared" si="36"/>
        <v>0</v>
      </c>
      <c r="S226" s="2">
        <f t="shared" si="33"/>
        <v>2374280.4917423259</v>
      </c>
      <c r="T226" s="2">
        <f t="shared" si="34"/>
        <v>6061691.2494578157</v>
      </c>
      <c r="U226" s="62">
        <f t="shared" si="35"/>
        <v>0.28144718410407449</v>
      </c>
    </row>
    <row r="227" spans="1:21" ht="15.45" customHeight="1" x14ac:dyDescent="0.3">
      <c r="A227" s="70" t="s">
        <v>32</v>
      </c>
      <c r="B227" s="71" t="s">
        <v>33</v>
      </c>
      <c r="C227" s="72" t="s">
        <v>100</v>
      </c>
      <c r="D227" s="83" t="s">
        <v>2</v>
      </c>
      <c r="E227" s="71" t="s">
        <v>55</v>
      </c>
      <c r="F227" s="94">
        <v>285592.82500000001</v>
      </c>
      <c r="G227" s="94">
        <v>0</v>
      </c>
      <c r="H227" s="95">
        <v>0</v>
      </c>
      <c r="I227" s="95">
        <v>5837.9874</v>
      </c>
      <c r="J227" s="95">
        <v>78934.516499999983</v>
      </c>
      <c r="K227" s="73"/>
      <c r="L227" s="73"/>
      <c r="M227" s="73"/>
      <c r="N227" s="73"/>
      <c r="O227" s="73"/>
      <c r="P227" s="73"/>
      <c r="Q227" s="73"/>
      <c r="R227" s="73"/>
      <c r="S227" s="73">
        <f t="shared" si="33"/>
        <v>84772.503899999982</v>
      </c>
      <c r="T227" s="73">
        <f t="shared" si="34"/>
        <v>200820.32110000003</v>
      </c>
      <c r="U227" s="74">
        <f t="shared" si="35"/>
        <v>0.29682994977202237</v>
      </c>
    </row>
    <row r="228" spans="1:21" ht="15.45" customHeight="1" x14ac:dyDescent="0.3">
      <c r="A228" s="70" t="s">
        <v>32</v>
      </c>
      <c r="B228" s="71" t="s">
        <v>33</v>
      </c>
      <c r="C228" s="72" t="s">
        <v>100</v>
      </c>
      <c r="D228" s="83" t="s">
        <v>3</v>
      </c>
      <c r="E228" s="56" t="s">
        <v>56</v>
      </c>
      <c r="F228" s="94">
        <v>24500</v>
      </c>
      <c r="G228" s="94">
        <v>0</v>
      </c>
      <c r="H228" s="95">
        <v>0</v>
      </c>
      <c r="I228" s="95">
        <v>0</v>
      </c>
      <c r="J228" s="95">
        <v>0</v>
      </c>
      <c r="K228" s="73"/>
      <c r="L228" s="73"/>
      <c r="M228" s="73"/>
      <c r="N228" s="73"/>
      <c r="O228" s="73"/>
      <c r="P228" s="73"/>
      <c r="Q228" s="73"/>
      <c r="R228" s="73"/>
      <c r="S228" s="73">
        <f t="shared" si="33"/>
        <v>0</v>
      </c>
      <c r="T228" s="73">
        <f t="shared" si="34"/>
        <v>24500</v>
      </c>
      <c r="U228" s="74">
        <f t="shared" si="35"/>
        <v>0</v>
      </c>
    </row>
    <row r="229" spans="1:21" ht="15.45" customHeight="1" x14ac:dyDescent="0.3">
      <c r="A229" s="70" t="s">
        <v>32</v>
      </c>
      <c r="B229" s="71" t="s">
        <v>33</v>
      </c>
      <c r="C229" s="72" t="s">
        <v>100</v>
      </c>
      <c r="D229" s="83">
        <v>1551</v>
      </c>
      <c r="E229" s="56" t="s">
        <v>57</v>
      </c>
      <c r="F229" s="94">
        <v>679920.40222013823</v>
      </c>
      <c r="G229" s="94">
        <v>0</v>
      </c>
      <c r="H229" s="95">
        <v>0</v>
      </c>
      <c r="I229" s="95">
        <v>60368.066792326463</v>
      </c>
      <c r="J229" s="95">
        <v>0</v>
      </c>
      <c r="K229" s="73"/>
      <c r="L229" s="73"/>
      <c r="M229" s="73"/>
      <c r="N229" s="73"/>
      <c r="O229" s="73"/>
      <c r="P229" s="73"/>
      <c r="Q229" s="73"/>
      <c r="R229" s="73"/>
      <c r="S229" s="73">
        <f t="shared" si="33"/>
        <v>60368.066792326463</v>
      </c>
      <c r="T229" s="73">
        <f t="shared" si="34"/>
        <v>619552.33542781172</v>
      </c>
      <c r="U229" s="74">
        <f t="shared" si="35"/>
        <v>8.8786961819658797E-2</v>
      </c>
    </row>
    <row r="230" spans="1:21" ht="15.45" customHeight="1" x14ac:dyDescent="0.3">
      <c r="A230" s="70" t="s">
        <v>32</v>
      </c>
      <c r="B230" s="71" t="s">
        <v>33</v>
      </c>
      <c r="C230" s="72" t="s">
        <v>100</v>
      </c>
      <c r="D230" s="56">
        <v>1560</v>
      </c>
      <c r="E230" s="83" t="s">
        <v>84</v>
      </c>
      <c r="F230" s="94"/>
      <c r="G230" s="94">
        <v>1725.9980499999999</v>
      </c>
      <c r="H230" s="95"/>
      <c r="I230" s="95"/>
      <c r="J230" s="95">
        <v>6994.26</v>
      </c>
      <c r="K230" s="73"/>
      <c r="L230" s="73"/>
      <c r="M230" s="73"/>
      <c r="N230" s="73"/>
      <c r="O230" s="73"/>
      <c r="P230" s="73"/>
      <c r="Q230" s="73"/>
      <c r="R230" s="73"/>
      <c r="S230" s="73">
        <f t="shared" ref="S230" si="37">SUM(G230:R230)</f>
        <v>8720.2580500000004</v>
      </c>
      <c r="T230" s="73">
        <f t="shared" ref="T230" si="38">F230-S230</f>
        <v>-8720.2580500000004</v>
      </c>
      <c r="U230" s="74"/>
    </row>
    <row r="231" spans="1:21" ht="15.45" customHeight="1" x14ac:dyDescent="0.3">
      <c r="A231" s="70" t="s">
        <v>32</v>
      </c>
      <c r="B231" s="72" t="s">
        <v>34</v>
      </c>
      <c r="C231" s="72" t="s">
        <v>100</v>
      </c>
      <c r="D231" s="83" t="s">
        <v>96</v>
      </c>
      <c r="E231" s="54" t="s">
        <v>101</v>
      </c>
      <c r="F231" s="94">
        <v>2450</v>
      </c>
      <c r="G231" s="94">
        <v>0</v>
      </c>
      <c r="H231" s="95">
        <v>0</v>
      </c>
      <c r="I231" s="95">
        <v>0</v>
      </c>
      <c r="J231" s="95">
        <v>0</v>
      </c>
      <c r="K231" s="73"/>
      <c r="L231" s="73"/>
      <c r="M231" s="73"/>
      <c r="N231" s="73"/>
      <c r="O231" s="73"/>
      <c r="P231" s="73"/>
      <c r="Q231" s="73"/>
      <c r="R231" s="73"/>
      <c r="S231" s="73">
        <f t="shared" si="33"/>
        <v>0</v>
      </c>
      <c r="T231" s="73">
        <f t="shared" si="34"/>
        <v>2450</v>
      </c>
      <c r="U231" s="74">
        <f t="shared" si="35"/>
        <v>0</v>
      </c>
    </row>
    <row r="232" spans="1:21" ht="15.45" customHeight="1" x14ac:dyDescent="0.3">
      <c r="A232" s="70" t="s">
        <v>32</v>
      </c>
      <c r="B232" s="72" t="s">
        <v>34</v>
      </c>
      <c r="C232" s="72" t="s">
        <v>100</v>
      </c>
      <c r="D232" s="83" t="s">
        <v>4</v>
      </c>
      <c r="E232" s="56" t="s">
        <v>58</v>
      </c>
      <c r="F232" s="94">
        <v>975743.86000000034</v>
      </c>
      <c r="G232" s="94">
        <v>80229.383150000023</v>
      </c>
      <c r="H232" s="95">
        <v>84298.629799999995</v>
      </c>
      <c r="I232" s="95">
        <v>88118.412549999994</v>
      </c>
      <c r="J232" s="95">
        <v>91776.549199999979</v>
      </c>
      <c r="K232" s="73"/>
      <c r="L232" s="73"/>
      <c r="M232" s="73"/>
      <c r="N232" s="73"/>
      <c r="O232" s="73"/>
      <c r="P232" s="73"/>
      <c r="Q232" s="73"/>
      <c r="R232" s="73"/>
      <c r="S232" s="73">
        <f t="shared" si="33"/>
        <v>344422.97470000002</v>
      </c>
      <c r="T232" s="73">
        <f t="shared" si="34"/>
        <v>631320.88530000031</v>
      </c>
      <c r="U232" s="74">
        <f t="shared" si="35"/>
        <v>0.35298502898086381</v>
      </c>
    </row>
    <row r="233" spans="1:21" ht="15.45" customHeight="1" x14ac:dyDescent="0.3">
      <c r="A233" s="70" t="s">
        <v>32</v>
      </c>
      <c r="B233" s="72" t="s">
        <v>34</v>
      </c>
      <c r="C233" s="72" t="s">
        <v>100</v>
      </c>
      <c r="D233" s="83" t="s">
        <v>5</v>
      </c>
      <c r="E233" s="56" t="s">
        <v>59</v>
      </c>
      <c r="F233" s="94">
        <v>1635578.5950000009</v>
      </c>
      <c r="G233" s="94">
        <v>118067.9157</v>
      </c>
      <c r="H233" s="95">
        <v>123954.30039999999</v>
      </c>
      <c r="I233" s="95">
        <v>125278.4715</v>
      </c>
      <c r="J233" s="95">
        <v>130927.15965</v>
      </c>
      <c r="K233" s="73"/>
      <c r="L233" s="73"/>
      <c r="M233" s="73"/>
      <c r="N233" s="73"/>
      <c r="O233" s="73"/>
      <c r="P233" s="73"/>
      <c r="Q233" s="73"/>
      <c r="R233" s="73"/>
      <c r="S233" s="73">
        <f t="shared" si="33"/>
        <v>498227.84724999999</v>
      </c>
      <c r="T233" s="73">
        <f t="shared" si="34"/>
        <v>1137350.747750001</v>
      </c>
      <c r="U233" s="74">
        <f t="shared" si="35"/>
        <v>0.30461871338564422</v>
      </c>
    </row>
    <row r="234" spans="1:21" ht="15.45" customHeight="1" x14ac:dyDescent="0.3">
      <c r="A234" s="70" t="s">
        <v>32</v>
      </c>
      <c r="B234" s="72" t="s">
        <v>34</v>
      </c>
      <c r="C234" s="72" t="s">
        <v>100</v>
      </c>
      <c r="D234" s="83" t="s">
        <v>6</v>
      </c>
      <c r="E234" s="56" t="s">
        <v>60</v>
      </c>
      <c r="F234" s="94">
        <v>81627.13999999997</v>
      </c>
      <c r="G234" s="94">
        <v>5639.9</v>
      </c>
      <c r="H234" s="95">
        <v>6769.3500000000013</v>
      </c>
      <c r="I234" s="95">
        <v>6244.5599999999986</v>
      </c>
      <c r="J234" s="95">
        <v>7297.6924999999992</v>
      </c>
      <c r="K234" s="73"/>
      <c r="L234" s="73"/>
      <c r="M234" s="73"/>
      <c r="N234" s="73"/>
      <c r="O234" s="73"/>
      <c r="P234" s="73"/>
      <c r="Q234" s="73"/>
      <c r="R234" s="73"/>
      <c r="S234" s="73">
        <f t="shared" si="33"/>
        <v>25951.502499999995</v>
      </c>
      <c r="T234" s="73">
        <f t="shared" si="34"/>
        <v>55675.637499999975</v>
      </c>
      <c r="U234" s="74">
        <f t="shared" si="35"/>
        <v>0.31792737685039563</v>
      </c>
    </row>
    <row r="235" spans="1:21" ht="15.45" customHeight="1" x14ac:dyDescent="0.3">
      <c r="A235" s="70" t="s">
        <v>32</v>
      </c>
      <c r="B235" s="72" t="s">
        <v>34</v>
      </c>
      <c r="C235" s="72" t="s">
        <v>100</v>
      </c>
      <c r="D235" s="83" t="s">
        <v>7</v>
      </c>
      <c r="E235" s="56" t="s">
        <v>61</v>
      </c>
      <c r="F235" s="94">
        <v>215399.58999999991</v>
      </c>
      <c r="G235" s="94">
        <v>691.63499999999999</v>
      </c>
      <c r="H235" s="95">
        <v>1307.075</v>
      </c>
      <c r="I235" s="95">
        <v>549.53499999999997</v>
      </c>
      <c r="J235" s="95">
        <v>7828.4850000000006</v>
      </c>
      <c r="K235" s="73"/>
      <c r="L235" s="73"/>
      <c r="M235" s="73"/>
      <c r="N235" s="73"/>
      <c r="O235" s="73"/>
      <c r="P235" s="73"/>
      <c r="Q235" s="73"/>
      <c r="R235" s="73"/>
      <c r="S235" s="73">
        <f t="shared" si="33"/>
        <v>10376.73</v>
      </c>
      <c r="T235" s="73">
        <f t="shared" si="34"/>
        <v>205022.8599999999</v>
      </c>
      <c r="U235" s="74">
        <f t="shared" si="35"/>
        <v>4.8174325680007117E-2</v>
      </c>
    </row>
    <row r="236" spans="1:21" ht="15.45" customHeight="1" x14ac:dyDescent="0.3">
      <c r="A236" s="70" t="s">
        <v>32</v>
      </c>
      <c r="B236" s="72" t="s">
        <v>34</v>
      </c>
      <c r="C236" s="72" t="s">
        <v>100</v>
      </c>
      <c r="D236" s="83" t="s">
        <v>8</v>
      </c>
      <c r="E236" s="56" t="s">
        <v>62</v>
      </c>
      <c r="F236" s="94">
        <v>11931.500000000009</v>
      </c>
      <c r="G236" s="94">
        <v>1199.4906000000001</v>
      </c>
      <c r="H236" s="95">
        <v>625.19589999999994</v>
      </c>
      <c r="I236" s="95">
        <v>812.64784999999983</v>
      </c>
      <c r="J236" s="95">
        <v>434.41929999999991</v>
      </c>
      <c r="K236" s="73"/>
      <c r="L236" s="73"/>
      <c r="M236" s="73"/>
      <c r="N236" s="73"/>
      <c r="O236" s="73"/>
      <c r="P236" s="73"/>
      <c r="Q236" s="73"/>
      <c r="R236" s="73"/>
      <c r="S236" s="73">
        <f t="shared" si="33"/>
        <v>3071.7536500000001</v>
      </c>
      <c r="T236" s="73">
        <f t="shared" si="34"/>
        <v>8859.7463500000085</v>
      </c>
      <c r="U236" s="74">
        <f t="shared" si="35"/>
        <v>0.25744907597535915</v>
      </c>
    </row>
    <row r="237" spans="1:21" ht="15.45" customHeight="1" x14ac:dyDescent="0.3">
      <c r="A237" s="70" t="s">
        <v>32</v>
      </c>
      <c r="B237" s="72" t="s">
        <v>34</v>
      </c>
      <c r="C237" s="72" t="s">
        <v>100</v>
      </c>
      <c r="D237" s="83" t="s">
        <v>9</v>
      </c>
      <c r="E237" s="56" t="s">
        <v>63</v>
      </c>
      <c r="F237" s="94">
        <v>976758.74898000073</v>
      </c>
      <c r="G237" s="94">
        <v>70754.20659999999</v>
      </c>
      <c r="H237" s="95">
        <v>74574.998749999999</v>
      </c>
      <c r="I237" s="95">
        <v>75792.680599999992</v>
      </c>
      <c r="J237" s="95">
        <v>79124.126900000003</v>
      </c>
      <c r="K237" s="73"/>
      <c r="L237" s="73"/>
      <c r="M237" s="73"/>
      <c r="N237" s="73"/>
      <c r="O237" s="73"/>
      <c r="P237" s="73"/>
      <c r="Q237" s="73"/>
      <c r="R237" s="73"/>
      <c r="S237" s="73">
        <f t="shared" si="33"/>
        <v>300246.01285</v>
      </c>
      <c r="T237" s="73">
        <f t="shared" si="34"/>
        <v>676512.73613000079</v>
      </c>
      <c r="U237" s="74">
        <f t="shared" si="35"/>
        <v>0.30739014435605283</v>
      </c>
    </row>
    <row r="238" spans="1:21" ht="15.45" customHeight="1" x14ac:dyDescent="0.3">
      <c r="A238" s="70" t="s">
        <v>32</v>
      </c>
      <c r="B238" s="72" t="s">
        <v>34</v>
      </c>
      <c r="C238" s="72" t="s">
        <v>100</v>
      </c>
      <c r="D238" s="83" t="s">
        <v>10</v>
      </c>
      <c r="E238" s="56" t="s">
        <v>64</v>
      </c>
      <c r="F238" s="94">
        <v>258670.99999999991</v>
      </c>
      <c r="G238" s="94">
        <v>19622.177400000011</v>
      </c>
      <c r="H238" s="95">
        <v>20134.082849999999</v>
      </c>
      <c r="I238" s="95">
        <v>20851.278700000021</v>
      </c>
      <c r="J238" s="95">
        <v>20660.110100000002</v>
      </c>
      <c r="K238" s="73"/>
      <c r="L238" s="73"/>
      <c r="M238" s="73"/>
      <c r="N238" s="73"/>
      <c r="O238" s="73"/>
      <c r="P238" s="73"/>
      <c r="Q238" s="73"/>
      <c r="R238" s="73"/>
      <c r="S238" s="73">
        <f t="shared" si="33"/>
        <v>81267.649050000036</v>
      </c>
      <c r="T238" s="73">
        <f t="shared" si="34"/>
        <v>177403.35094999988</v>
      </c>
      <c r="U238" s="74">
        <f t="shared" si="35"/>
        <v>0.31417379238492166</v>
      </c>
    </row>
    <row r="239" spans="1:21" ht="15.45" customHeight="1" x14ac:dyDescent="0.3">
      <c r="A239" s="70" t="s">
        <v>32</v>
      </c>
      <c r="B239" s="72" t="s">
        <v>34</v>
      </c>
      <c r="C239" s="72" t="s">
        <v>100</v>
      </c>
      <c r="D239" s="83" t="s">
        <v>11</v>
      </c>
      <c r="E239" s="56" t="s">
        <v>65</v>
      </c>
      <c r="F239" s="94">
        <v>33403.299999999923</v>
      </c>
      <c r="G239" s="94">
        <v>2605.0752000000002</v>
      </c>
      <c r="H239" s="95">
        <v>1246.42525</v>
      </c>
      <c r="I239" s="95">
        <v>589.60964999999999</v>
      </c>
      <c r="J239" s="95">
        <v>1502.80305</v>
      </c>
      <c r="K239" s="73"/>
      <c r="L239" s="73"/>
      <c r="M239" s="73"/>
      <c r="N239" s="73"/>
      <c r="O239" s="73"/>
      <c r="P239" s="73"/>
      <c r="Q239" s="73"/>
      <c r="R239" s="73"/>
      <c r="S239" s="73">
        <f t="shared" si="33"/>
        <v>5943.9131500000003</v>
      </c>
      <c r="T239" s="73">
        <f t="shared" si="34"/>
        <v>27459.386849999923</v>
      </c>
      <c r="U239" s="74">
        <f t="shared" si="35"/>
        <v>0.17794389027431465</v>
      </c>
    </row>
    <row r="240" spans="1:21" ht="15.45" customHeight="1" x14ac:dyDescent="0.3">
      <c r="A240" s="70" t="s">
        <v>32</v>
      </c>
      <c r="B240" s="72" t="s">
        <v>34</v>
      </c>
      <c r="C240" s="72" t="s">
        <v>100</v>
      </c>
      <c r="D240" s="83" t="s">
        <v>12</v>
      </c>
      <c r="E240" s="56" t="s">
        <v>66</v>
      </c>
      <c r="F240" s="94">
        <v>17787</v>
      </c>
      <c r="G240" s="94">
        <v>1570.4402</v>
      </c>
      <c r="H240" s="95">
        <v>2240.7087499999998</v>
      </c>
      <c r="I240" s="95">
        <v>2763.8939999999998</v>
      </c>
      <c r="J240" s="95">
        <v>2195.8615</v>
      </c>
      <c r="K240" s="73"/>
      <c r="L240" s="73"/>
      <c r="M240" s="73"/>
      <c r="N240" s="73"/>
      <c r="O240" s="73"/>
      <c r="P240" s="73"/>
      <c r="Q240" s="73"/>
      <c r="R240" s="73"/>
      <c r="S240" s="73">
        <f t="shared" si="33"/>
        <v>8770.9044499999982</v>
      </c>
      <c r="T240" s="73">
        <f t="shared" si="34"/>
        <v>9016.0955500000018</v>
      </c>
      <c r="U240" s="74">
        <f t="shared" si="35"/>
        <v>0.49310757575757563</v>
      </c>
    </row>
    <row r="241" spans="1:21" ht="15.45" customHeight="1" x14ac:dyDescent="0.3">
      <c r="A241" s="70" t="s">
        <v>32</v>
      </c>
      <c r="B241" s="72" t="s">
        <v>34</v>
      </c>
      <c r="C241" s="72" t="s">
        <v>100</v>
      </c>
      <c r="D241" s="83" t="s">
        <v>13</v>
      </c>
      <c r="E241" s="56" t="s">
        <v>67</v>
      </c>
      <c r="F241" s="94">
        <v>788392.60500000138</v>
      </c>
      <c r="G241" s="94">
        <v>85808.344299999939</v>
      </c>
      <c r="H241" s="95">
        <v>76095.71375000001</v>
      </c>
      <c r="I241" s="95">
        <v>77118.316799999913</v>
      </c>
      <c r="J241" s="95">
        <v>42690.10585</v>
      </c>
      <c r="K241" s="73"/>
      <c r="L241" s="73"/>
      <c r="M241" s="73"/>
      <c r="N241" s="73"/>
      <c r="O241" s="73"/>
      <c r="P241" s="73"/>
      <c r="Q241" s="73"/>
      <c r="R241" s="73"/>
      <c r="S241" s="73">
        <f t="shared" si="33"/>
        <v>281712.48069999984</v>
      </c>
      <c r="T241" s="73">
        <f t="shared" si="34"/>
        <v>506680.12430000154</v>
      </c>
      <c r="U241" s="74">
        <f t="shared" si="35"/>
        <v>0.35732511811167905</v>
      </c>
    </row>
    <row r="242" spans="1:21" ht="15.45" customHeight="1" x14ac:dyDescent="0.3">
      <c r="A242" s="70" t="s">
        <v>32</v>
      </c>
      <c r="B242" s="72" t="s">
        <v>34</v>
      </c>
      <c r="C242" s="72" t="s">
        <v>100</v>
      </c>
      <c r="D242" s="83" t="s">
        <v>14</v>
      </c>
      <c r="E242" s="56" t="s">
        <v>68</v>
      </c>
      <c r="F242" s="94">
        <v>805067.55000000121</v>
      </c>
      <c r="G242" s="94">
        <v>48915.879249999947</v>
      </c>
      <c r="H242" s="95">
        <v>64159.89929999991</v>
      </c>
      <c r="I242" s="95">
        <v>71487.464650000009</v>
      </c>
      <c r="J242" s="95">
        <v>84810.608750000014</v>
      </c>
      <c r="K242" s="73"/>
      <c r="L242" s="73"/>
      <c r="M242" s="73"/>
      <c r="N242" s="73"/>
      <c r="O242" s="73"/>
      <c r="P242" s="73"/>
      <c r="Q242" s="73"/>
      <c r="R242" s="73"/>
      <c r="S242" s="73">
        <f t="shared" si="33"/>
        <v>269373.85194999987</v>
      </c>
      <c r="T242" s="73">
        <f t="shared" si="34"/>
        <v>535693.6980500014</v>
      </c>
      <c r="U242" s="74">
        <f t="shared" si="35"/>
        <v>0.33459782592156329</v>
      </c>
    </row>
    <row r="243" spans="1:21" ht="15.45" customHeight="1" x14ac:dyDescent="0.3">
      <c r="A243" s="70" t="s">
        <v>32</v>
      </c>
      <c r="B243" s="72" t="s">
        <v>34</v>
      </c>
      <c r="C243" s="72" t="s">
        <v>100</v>
      </c>
      <c r="D243" s="83" t="s">
        <v>15</v>
      </c>
      <c r="E243" s="56" t="s">
        <v>69</v>
      </c>
      <c r="F243" s="94">
        <v>225154.99999999991</v>
      </c>
      <c r="G243" s="94">
        <v>4699.4013499999992</v>
      </c>
      <c r="H243" s="95">
        <v>9829.5225000000064</v>
      </c>
      <c r="I243" s="95">
        <v>15491.203</v>
      </c>
      <c r="J243" s="95">
        <v>15362.3428</v>
      </c>
      <c r="K243" s="73"/>
      <c r="L243" s="73"/>
      <c r="M243" s="73"/>
      <c r="N243" s="73"/>
      <c r="O243" s="73"/>
      <c r="P243" s="73"/>
      <c r="Q243" s="73"/>
      <c r="R243" s="73"/>
      <c r="S243" s="73">
        <f t="shared" si="33"/>
        <v>45382.469650000006</v>
      </c>
      <c r="T243" s="73">
        <f t="shared" si="34"/>
        <v>179772.5303499999</v>
      </c>
      <c r="U243" s="74">
        <f t="shared" si="35"/>
        <v>0.20156101196953222</v>
      </c>
    </row>
    <row r="244" spans="1:21" ht="15.45" customHeight="1" x14ac:dyDescent="0.3">
      <c r="A244" s="70" t="s">
        <v>32</v>
      </c>
      <c r="B244" s="72" t="s">
        <v>34</v>
      </c>
      <c r="C244" s="72" t="s">
        <v>100</v>
      </c>
      <c r="D244" s="83" t="s">
        <v>16</v>
      </c>
      <c r="E244" s="56" t="s">
        <v>70</v>
      </c>
      <c r="F244" s="94">
        <v>154778.01499999981</v>
      </c>
      <c r="G244" s="94">
        <v>10464.74135</v>
      </c>
      <c r="H244" s="95">
        <v>8578.0674000000017</v>
      </c>
      <c r="I244" s="95">
        <v>12784.8105</v>
      </c>
      <c r="J244" s="95">
        <v>7317.5914000000012</v>
      </c>
      <c r="K244" s="73"/>
      <c r="L244" s="73"/>
      <c r="M244" s="73"/>
      <c r="N244" s="73"/>
      <c r="O244" s="73"/>
      <c r="P244" s="73"/>
      <c r="Q244" s="73"/>
      <c r="R244" s="73"/>
      <c r="S244" s="73">
        <f t="shared" si="33"/>
        <v>39145.210650000008</v>
      </c>
      <c r="T244" s="73">
        <f t="shared" si="34"/>
        <v>115632.8043499998</v>
      </c>
      <c r="U244" s="74">
        <f t="shared" si="35"/>
        <v>0.25291195684348361</v>
      </c>
    </row>
    <row r="245" spans="1:21" ht="15.45" customHeight="1" x14ac:dyDescent="0.3">
      <c r="A245" s="70" t="s">
        <v>32</v>
      </c>
      <c r="B245" s="72" t="s">
        <v>34</v>
      </c>
      <c r="C245" s="72" t="s">
        <v>100</v>
      </c>
      <c r="D245" s="83" t="s">
        <v>17</v>
      </c>
      <c r="E245" s="56" t="s">
        <v>71</v>
      </c>
      <c r="F245" s="94">
        <v>512777.64999999938</v>
      </c>
      <c r="G245" s="94">
        <v>18496.1574</v>
      </c>
      <c r="H245" s="95">
        <v>23998.612400000002</v>
      </c>
      <c r="I245" s="95">
        <v>87355.889250000022</v>
      </c>
      <c r="J245" s="95">
        <v>24996.754649999999</v>
      </c>
      <c r="K245" s="73"/>
      <c r="L245" s="73"/>
      <c r="M245" s="73"/>
      <c r="N245" s="73"/>
      <c r="O245" s="73"/>
      <c r="P245" s="73"/>
      <c r="Q245" s="73"/>
      <c r="R245" s="73"/>
      <c r="S245" s="73">
        <f t="shared" si="33"/>
        <v>154847.4137</v>
      </c>
      <c r="T245" s="73">
        <f t="shared" si="34"/>
        <v>357930.23629999941</v>
      </c>
      <c r="U245" s="74">
        <f t="shared" si="35"/>
        <v>0.3019776967658403</v>
      </c>
    </row>
    <row r="246" spans="1:21" ht="15.45" customHeight="1" x14ac:dyDescent="0.3">
      <c r="A246" s="70" t="s">
        <v>32</v>
      </c>
      <c r="B246" s="72" t="s">
        <v>34</v>
      </c>
      <c r="C246" s="72" t="s">
        <v>100</v>
      </c>
      <c r="D246" s="83" t="s">
        <v>18</v>
      </c>
      <c r="E246" s="56" t="s">
        <v>72</v>
      </c>
      <c r="F246" s="94">
        <v>29588.650000000009</v>
      </c>
      <c r="G246" s="94">
        <v>2417.096500000001</v>
      </c>
      <c r="H246" s="95">
        <v>1466.92525</v>
      </c>
      <c r="I246" s="95">
        <v>1514.9378999999999</v>
      </c>
      <c r="J246" s="95">
        <v>1323.33565</v>
      </c>
      <c r="K246" s="73"/>
      <c r="L246" s="73"/>
      <c r="M246" s="73"/>
      <c r="N246" s="73"/>
      <c r="O246" s="73"/>
      <c r="P246" s="73"/>
      <c r="Q246" s="73"/>
      <c r="R246" s="73"/>
      <c r="S246" s="73">
        <f t="shared" si="33"/>
        <v>6722.2953000000007</v>
      </c>
      <c r="T246" s="73">
        <f t="shared" si="34"/>
        <v>22866.354700000007</v>
      </c>
      <c r="U246" s="74">
        <f t="shared" si="35"/>
        <v>0.22719168667715489</v>
      </c>
    </row>
    <row r="247" spans="1:21" ht="15.45" customHeight="1" x14ac:dyDescent="0.3">
      <c r="A247" s="70" t="s">
        <v>32</v>
      </c>
      <c r="B247" s="72" t="s">
        <v>34</v>
      </c>
      <c r="C247" s="72" t="s">
        <v>100</v>
      </c>
      <c r="D247" s="83" t="s">
        <v>19</v>
      </c>
      <c r="E247" s="56" t="s">
        <v>73</v>
      </c>
      <c r="F247" s="94">
        <v>389547.54999999888</v>
      </c>
      <c r="G247" s="94">
        <v>9573.9311500000022</v>
      </c>
      <c r="H247" s="95">
        <v>13077.786400000001</v>
      </c>
      <c r="I247" s="95">
        <v>14166.18665</v>
      </c>
      <c r="J247" s="95">
        <v>16961.011900000001</v>
      </c>
      <c r="K247" s="73"/>
      <c r="L247" s="73"/>
      <c r="M247" s="73"/>
      <c r="N247" s="73"/>
      <c r="O247" s="73"/>
      <c r="P247" s="73"/>
      <c r="Q247" s="73"/>
      <c r="R247" s="73"/>
      <c r="S247" s="73">
        <f t="shared" si="33"/>
        <v>53778.916100000002</v>
      </c>
      <c r="T247" s="73">
        <f t="shared" si="34"/>
        <v>335768.63389999885</v>
      </c>
      <c r="U247" s="74">
        <f t="shared" si="35"/>
        <v>0.13805481795483029</v>
      </c>
    </row>
    <row r="248" spans="1:21" ht="15.45" customHeight="1" x14ac:dyDescent="0.3">
      <c r="A248" s="70" t="s">
        <v>32</v>
      </c>
      <c r="B248" s="72" t="s">
        <v>34</v>
      </c>
      <c r="C248" s="72" t="s">
        <v>100</v>
      </c>
      <c r="D248" s="83" t="s">
        <v>20</v>
      </c>
      <c r="E248" s="56" t="s">
        <v>74</v>
      </c>
      <c r="F248" s="94">
        <v>46549.999999999993</v>
      </c>
      <c r="G248" s="94">
        <v>4843.6181500000012</v>
      </c>
      <c r="H248" s="95">
        <v>3033.4944500000001</v>
      </c>
      <c r="I248" s="95">
        <v>527.9455999999999</v>
      </c>
      <c r="J248" s="95">
        <v>374.82060000000001</v>
      </c>
      <c r="K248" s="73"/>
      <c r="L248" s="73"/>
      <c r="M248" s="73"/>
      <c r="N248" s="73"/>
      <c r="O248" s="73"/>
      <c r="P248" s="73"/>
      <c r="Q248" s="73"/>
      <c r="R248" s="73"/>
      <c r="S248" s="73">
        <f t="shared" si="33"/>
        <v>8779.8788000000022</v>
      </c>
      <c r="T248" s="73">
        <f t="shared" si="34"/>
        <v>37770.121199999994</v>
      </c>
      <c r="U248" s="74">
        <f t="shared" si="35"/>
        <v>0.18861178947368429</v>
      </c>
    </row>
    <row r="249" spans="1:21" ht="15.45" customHeight="1" x14ac:dyDescent="0.3">
      <c r="A249" s="70" t="s">
        <v>32</v>
      </c>
      <c r="B249" s="72" t="s">
        <v>34</v>
      </c>
      <c r="C249" s="72" t="s">
        <v>100</v>
      </c>
      <c r="D249" s="83" t="s">
        <v>21</v>
      </c>
      <c r="E249" s="56" t="s">
        <v>75</v>
      </c>
      <c r="F249" s="94">
        <v>23520</v>
      </c>
      <c r="G249" s="94">
        <v>106.33</v>
      </c>
      <c r="H249" s="95">
        <v>3317.62095</v>
      </c>
      <c r="I249" s="95">
        <v>1104.35465</v>
      </c>
      <c r="J249" s="95">
        <v>10593.885749999999</v>
      </c>
      <c r="K249" s="73"/>
      <c r="L249" s="73"/>
      <c r="M249" s="73"/>
      <c r="N249" s="73"/>
      <c r="O249" s="73"/>
      <c r="P249" s="73"/>
      <c r="Q249" s="73"/>
      <c r="R249" s="73"/>
      <c r="S249" s="73">
        <f t="shared" si="33"/>
        <v>15122.191349999999</v>
      </c>
      <c r="T249" s="73">
        <f t="shared" si="34"/>
        <v>8397.8086500000009</v>
      </c>
      <c r="U249" s="74">
        <f t="shared" si="35"/>
        <v>0.64295031250000001</v>
      </c>
    </row>
    <row r="250" spans="1:21" ht="15.45" customHeight="1" x14ac:dyDescent="0.3">
      <c r="A250" s="70" t="s">
        <v>32</v>
      </c>
      <c r="B250" s="72" t="s">
        <v>34</v>
      </c>
      <c r="C250" s="72" t="s">
        <v>100</v>
      </c>
      <c r="D250" s="83" t="s">
        <v>22</v>
      </c>
      <c r="E250" s="56" t="s">
        <v>76</v>
      </c>
      <c r="F250" s="94">
        <v>31274.250000000018</v>
      </c>
      <c r="G250" s="94">
        <v>279.41759999999999</v>
      </c>
      <c r="H250" s="95">
        <v>15743.869049999999</v>
      </c>
      <c r="I250" s="95">
        <v>946.50605000000007</v>
      </c>
      <c r="J250" s="95">
        <v>918.78430000000003</v>
      </c>
      <c r="K250" s="73"/>
      <c r="L250" s="73"/>
      <c r="M250" s="73"/>
      <c r="N250" s="73"/>
      <c r="O250" s="73"/>
      <c r="P250" s="73"/>
      <c r="Q250" s="73"/>
      <c r="R250" s="73"/>
      <c r="S250" s="73">
        <f t="shared" si="33"/>
        <v>17888.577000000001</v>
      </c>
      <c r="T250" s="73">
        <f t="shared" si="34"/>
        <v>13385.673000000017</v>
      </c>
      <c r="U250" s="74">
        <f t="shared" si="35"/>
        <v>0.57199059929494678</v>
      </c>
    </row>
    <row r="251" spans="1:21" ht="15.45" customHeight="1" x14ac:dyDescent="0.3">
      <c r="A251" s="70" t="s">
        <v>32</v>
      </c>
      <c r="B251" s="72" t="s">
        <v>34</v>
      </c>
      <c r="C251" s="72" t="s">
        <v>100</v>
      </c>
      <c r="D251" s="83" t="s">
        <v>23</v>
      </c>
      <c r="E251" s="56" t="s">
        <v>77</v>
      </c>
      <c r="F251" s="94">
        <v>8900.8499999999931</v>
      </c>
      <c r="G251" s="94">
        <v>147.27195</v>
      </c>
      <c r="H251" s="95">
        <v>139.66470000000001</v>
      </c>
      <c r="I251" s="95">
        <v>118.6045</v>
      </c>
      <c r="J251" s="95">
        <v>165.11775</v>
      </c>
      <c r="K251" s="73"/>
      <c r="L251" s="73"/>
      <c r="M251" s="73"/>
      <c r="N251" s="73"/>
      <c r="O251" s="73"/>
      <c r="P251" s="73"/>
      <c r="Q251" s="73"/>
      <c r="R251" s="73"/>
      <c r="S251" s="73">
        <f t="shared" si="33"/>
        <v>570.65890000000002</v>
      </c>
      <c r="T251" s="73">
        <f t="shared" si="34"/>
        <v>8330.1910999999927</v>
      </c>
      <c r="U251" s="74">
        <f t="shared" si="35"/>
        <v>6.4112854390311086E-2</v>
      </c>
    </row>
    <row r="252" spans="1:21" ht="15.45" customHeight="1" x14ac:dyDescent="0.3">
      <c r="A252" s="70" t="s">
        <v>32</v>
      </c>
      <c r="B252" s="72" t="s">
        <v>34</v>
      </c>
      <c r="C252" s="72" t="s">
        <v>100</v>
      </c>
      <c r="D252" s="83" t="s">
        <v>24</v>
      </c>
      <c r="E252" s="56" t="s">
        <v>78</v>
      </c>
      <c r="F252" s="94">
        <v>203594.50999999969</v>
      </c>
      <c r="G252" s="94">
        <v>8745.2382500000022</v>
      </c>
      <c r="H252" s="95">
        <v>10921.26455</v>
      </c>
      <c r="I252" s="95">
        <v>13685.192849999979</v>
      </c>
      <c r="J252" s="95">
        <v>9472.0380999999943</v>
      </c>
      <c r="K252" s="73"/>
      <c r="L252" s="73"/>
      <c r="M252" s="73"/>
      <c r="N252" s="73"/>
      <c r="O252" s="73"/>
      <c r="P252" s="73"/>
      <c r="Q252" s="73"/>
      <c r="R252" s="73"/>
      <c r="S252" s="73">
        <f t="shared" si="33"/>
        <v>42823.73374999997</v>
      </c>
      <c r="T252" s="73">
        <f t="shared" si="34"/>
        <v>160770.7762499997</v>
      </c>
      <c r="U252" s="74">
        <f t="shared" si="35"/>
        <v>0.21033835219820041</v>
      </c>
    </row>
    <row r="253" spans="1:21" ht="15.45" customHeight="1" x14ac:dyDescent="0.3">
      <c r="A253" s="70" t="s">
        <v>32</v>
      </c>
      <c r="B253" s="72" t="s">
        <v>34</v>
      </c>
      <c r="C253" s="72" t="s">
        <v>100</v>
      </c>
      <c r="D253" s="83" t="s">
        <v>25</v>
      </c>
      <c r="E253" s="56" t="s">
        <v>79</v>
      </c>
      <c r="F253" s="94">
        <v>17461.149999999929</v>
      </c>
      <c r="G253" s="94">
        <v>747.96295000000009</v>
      </c>
      <c r="H253" s="95">
        <v>147.76685000000001</v>
      </c>
      <c r="I253" s="95">
        <v>231.78715</v>
      </c>
      <c r="J253" s="95">
        <v>4865.1805999999988</v>
      </c>
      <c r="K253" s="73"/>
      <c r="L253" s="73"/>
      <c r="M253" s="73"/>
      <c r="N253" s="73"/>
      <c r="O253" s="73"/>
      <c r="P253" s="73"/>
      <c r="Q253" s="73"/>
      <c r="R253" s="73"/>
      <c r="S253" s="73">
        <f t="shared" si="33"/>
        <v>5992.697549999999</v>
      </c>
      <c r="T253" s="73">
        <f t="shared" si="34"/>
        <v>11468.45244999993</v>
      </c>
      <c r="U253" s="74">
        <f t="shared" si="35"/>
        <v>0.3432017679247944</v>
      </c>
    </row>
    <row r="255" spans="1:21" x14ac:dyDescent="0.3">
      <c r="F255" s="97"/>
      <c r="G255" s="97"/>
      <c r="H255" s="97"/>
      <c r="I255" s="97"/>
      <c r="J255" s="97"/>
      <c r="K255" s="89">
        <f t="shared" ref="G255:T255" si="39">SUBTOTAL(9,K9:K230)</f>
        <v>0</v>
      </c>
      <c r="L255" s="89">
        <f t="shared" si="39"/>
        <v>0</v>
      </c>
      <c r="M255" s="89">
        <f t="shared" si="39"/>
        <v>0</v>
      </c>
      <c r="N255" s="89">
        <f t="shared" si="39"/>
        <v>0</v>
      </c>
      <c r="O255" s="89">
        <f t="shared" si="39"/>
        <v>0</v>
      </c>
      <c r="P255" s="89">
        <f t="shared" si="39"/>
        <v>0</v>
      </c>
      <c r="Q255" s="89">
        <f t="shared" si="39"/>
        <v>0</v>
      </c>
      <c r="R255" s="89">
        <f t="shared" si="39"/>
        <v>0</v>
      </c>
      <c r="S255" s="97"/>
      <c r="T255" s="97"/>
    </row>
  </sheetData>
  <pageMargins left="0.7" right="0.7" top="0.75" bottom="0.75" header="0.3" footer="0.3"/>
  <pageSetup paperSize="9" orientation="portrait" r:id="rId1"/>
  <ignoredErrors>
    <ignoredError sqref="S231:S249 S9:S11 S40:S48 S91:S117 S119:S145 S147:S173 S175:S201 S203:S229 S51:S89 S15:S38 S12:S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2024-05-22T18:46:44Z</dcterms:modified>
</cp:coreProperties>
</file>